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990" windowWidth="15480" windowHeight="8190" tabRatio="894" activeTab="8"/>
  </bookViews>
  <sheets>
    <sheet name="Uchwała" sheetId="1" r:id="rId1"/>
    <sheet name="Uzasadnienie" sheetId="2" r:id="rId2"/>
    <sheet name="Zał.1-dochody" sheetId="3" r:id="rId3"/>
    <sheet name="Zał.2-wydatki" sheetId="4" r:id="rId4"/>
    <sheet name="Zał.3-w.bież." sheetId="5" r:id="rId5"/>
    <sheet name="Zał.4-w.maj." sheetId="6" r:id="rId6"/>
    <sheet name="Zał.5-w.inw." sheetId="7" r:id="rId7"/>
    <sheet name="Zał.6-WPI" sheetId="8" r:id="rId8"/>
    <sheet name="Zał.7-w.UE" sheetId="9" r:id="rId9"/>
  </sheets>
  <definedNames/>
  <calcPr fullCalcOnLoad="1"/>
</workbook>
</file>

<file path=xl/sharedStrings.xml><?xml version="1.0" encoding="utf-8"?>
<sst xmlns="http://schemas.openxmlformats.org/spreadsheetml/2006/main" count="381" uniqueCount="242">
  <si>
    <t>Planowane wydatki</t>
  </si>
  <si>
    <t>801</t>
  </si>
  <si>
    <t>Dotacje</t>
  </si>
  <si>
    <t>bieżące</t>
  </si>
  <si>
    <t>majątkowe</t>
  </si>
  <si>
    <t>Rozdział</t>
  </si>
  <si>
    <t>§ 1</t>
  </si>
  <si>
    <t>§ 2</t>
  </si>
  <si>
    <t xml:space="preserve">   Wykonanie uchwały powierza się Burmistrzowi Miasta.</t>
  </si>
  <si>
    <t xml:space="preserve">   Uchwała wchodzi w życie z dniem podjęcia.</t>
  </si>
  <si>
    <t>Przewodniczący Rady Miejskiej</t>
  </si>
  <si>
    <t>Dział</t>
  </si>
  <si>
    <t>Rozdz.</t>
  </si>
  <si>
    <t>OŚWIATA I WYCHOWANIE</t>
  </si>
  <si>
    <t>Jolanta Syska - Szymczak</t>
  </si>
  <si>
    <t>§ 3</t>
  </si>
  <si>
    <t>w tym:</t>
  </si>
  <si>
    <t>Ogółem</t>
  </si>
  <si>
    <t>dotacje</t>
  </si>
  <si>
    <t xml:space="preserve"> - 2 -</t>
  </si>
  <si>
    <t>Lp.</t>
  </si>
  <si>
    <t>z tego źródła finansowania</t>
  </si>
  <si>
    <t>1.</t>
  </si>
  <si>
    <t>UM Gostynin</t>
  </si>
  <si>
    <t>Budowa ulic, modernizacja chodników</t>
  </si>
  <si>
    <t>2.</t>
  </si>
  <si>
    <t>3.</t>
  </si>
  <si>
    <t>4.</t>
  </si>
  <si>
    <t>5.</t>
  </si>
  <si>
    <t>6.</t>
  </si>
  <si>
    <t>7.</t>
  </si>
  <si>
    <t>8.</t>
  </si>
  <si>
    <t>9.</t>
  </si>
  <si>
    <t>Planowane dochody na 2010 r</t>
  </si>
  <si>
    <t>w tym :</t>
  </si>
  <si>
    <t>środki europejskie i inne środki pochodzące ze źródeł zagranicznych, niepodlegające zwrotowi</t>
  </si>
  <si>
    <t>Dochody ogółem</t>
  </si>
  <si>
    <t>Źródło dochodów</t>
  </si>
  <si>
    <t>Nazwa działu i rozdziału</t>
  </si>
  <si>
    <t>Planowane wydatki na 2010 r</t>
  </si>
  <si>
    <t>Wydatki ogółem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</si>
  <si>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</si>
  <si>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</si>
  <si>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</si>
  <si>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</si>
  <si>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</si>
  <si>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Ogółem wydatki</t>
  </si>
  <si>
    <t>Inwestycje i zakupy inwestycyjne</t>
  </si>
  <si>
    <t>w tym na:</t>
  </si>
  <si>
    <t>Zakup i objęcie akcji i udziałów</t>
  </si>
  <si>
    <t>Wniesienie wkłądów do spółek prawa handlowego</t>
  </si>
  <si>
    <t xml:space="preserve">programy finansowane z udziałem środków europejskich i innych środków pochodzących ze śródeł zagranicznych niepodlegających zwrotowi </t>
  </si>
  <si>
    <t>ZMIANY W DOCHODACH NA 2010 ROK</t>
  </si>
  <si>
    <t>ZMIANY W WYDATKACH NA 2010 ROK</t>
  </si>
  <si>
    <t>ZMIANY W WYDATKACH BIEŻĄCYCH NA 2010 ROK</t>
  </si>
  <si>
    <t>ZMIANY W WYDATKACH MAJĄTKOWYCH NA 2010 ROK</t>
  </si>
  <si>
    <t>Wydatki na zadania inwestycyjne na 2010 rok nieobjęte wieloletnimi programami inwestycyjnymi</t>
  </si>
  <si>
    <t>Nazwa zadania inwestycyjnego (w tym w ramach funduszu sołeckiego)</t>
  </si>
  <si>
    <t>Łączne koszty finansowe</t>
  </si>
  <si>
    <t>Jednostka organizacyjna realizująca program lub koordynująca wykonanie programu</t>
  </si>
  <si>
    <t>rok 2010</t>
  </si>
  <si>
    <t>dochody własne jst</t>
  </si>
  <si>
    <t>kredyty, pożyczki, papiery wartośc.</t>
  </si>
  <si>
    <t>środki pochodz.
z innych  źródeł*</t>
  </si>
  <si>
    <t>środki wymienione
w art. 5 ust. 1 pkt 2 i 3 u.f.p.</t>
  </si>
  <si>
    <t>A. 0      
B. 0
C. 0</t>
  </si>
  <si>
    <t>Budowa 2 budynków socjalnych przy ul. Kościuszkowców/Targowa</t>
  </si>
  <si>
    <t>A. 0      
B. 811.929
C. 0</t>
  </si>
  <si>
    <t>Adaptacja poddasza w budynku przy ul. 3 Maja 43a</t>
  </si>
  <si>
    <t>A. 0     
B. 205.000
C. 0</t>
  </si>
  <si>
    <t>Zakup sprzętu komputerowego dla potrzeb Urzędu Miasta i modernizacja serwerowni</t>
  </si>
  <si>
    <t>Zakup sprzętu komputerowego dla potrzeb Straży Miejskiej</t>
  </si>
  <si>
    <t>Wymiana stolarki w Przedszkolu nr 5</t>
  </si>
  <si>
    <t>Budowa nowego budynku Przedszkola nr 4</t>
  </si>
  <si>
    <t>Termomodernizacja budynku Świetlicy dla dzieci z rodzin objętych programami profilaktycznymi</t>
  </si>
  <si>
    <t>Budowa oświetlenia w ul. Ostatniej</t>
  </si>
  <si>
    <t>Rekonstrukcja obiektów Wzgórza Zamkowego</t>
  </si>
  <si>
    <t>Budowa boiska "Moje boisko - Orlik 2012" przy MOSiR</t>
  </si>
  <si>
    <t>A. 666.000      
B. 0
C. 0</t>
  </si>
  <si>
    <t>Termy Gostynińskie</t>
  </si>
  <si>
    <t>x</t>
  </si>
  <si>
    <t>* Wybrać odpowiednie oznaczenie źródła finansowania:</t>
  </si>
  <si>
    <t>A. Dotacje i środki z budżetu państwa (np. od wojewody, MEN, UKFiS, …)</t>
  </si>
  <si>
    <t xml:space="preserve"> - 666.000,-zł - środki do pozyskania nie ujęte w planie wydatków</t>
  </si>
  <si>
    <t>B. Środki i dotacje otrzymane od innych jst oraz innych jednostek zaliczanych do sektora finansów publicznych</t>
  </si>
  <si>
    <t xml:space="preserve"> - 811.929,-zł - środki z BGK ujęte w planie wydatków</t>
  </si>
  <si>
    <t xml:space="preserve"> - 205.000,-zł - środki do pozyskania nie ujęte w planie wydatków</t>
  </si>
  <si>
    <t xml:space="preserve">C. Inne źródła </t>
  </si>
  <si>
    <t>Wydatki</t>
  </si>
  <si>
    <t>zmieniająca Uchwałę Budżetową Miasta Gostynina na rok 2010</t>
  </si>
  <si>
    <t>zgodnie z Załącznikiem nr 1 do niniejszej uchwały, zmieniającym Załącznik nr 1 do Uchwały Budżetowej pn. Dochody na 2010 rok.</t>
  </si>
  <si>
    <t>zgodnie z Załącznikiem nr 2 do niniejszej uchwały, zmieniającym Załącznik nr 2 do Uchwały Budżetowej pn. Wydatki na 2010 rok.</t>
  </si>
  <si>
    <t>3. Zmiany wydatków budżetu obejmują zmiany planu wydatków bieżących, zgodnie z Załącznikiem nr 3 do niniejszej uchwały, zmieniającym Załącznik nr 2a do Uchwały Budżetowej pn. Wydatki bieżące na 2010 rok.</t>
  </si>
  <si>
    <t>4. Zmiany wydatków budżetu obejmują zmiany planu wydatków majątkowych, zgodnie z Załącznikiem nr 4 do niniejszej uchwały, zmieniającym Załącznik nr 2b do Uchwały Budżetowej pn. Wydatki majątkowe na 2010 rok.</t>
  </si>
  <si>
    <t xml:space="preserve">                                                                                        Przewodniczący Rady Miejskiej</t>
  </si>
  <si>
    <t xml:space="preserve">                                                                                             Jolanta Syska - Szymczak</t>
  </si>
  <si>
    <t xml:space="preserve">   W Uchwale Budżetowej Miasta Gostynina na rok 2010 Nr 233/XLI/09 Rady Miejskiej w Gostyninie z dnia 29 grudnia 2009 roku wprowadza się następujące zmiany:</t>
  </si>
  <si>
    <t>Przed zmianą</t>
  </si>
  <si>
    <t>Po zmianie</t>
  </si>
  <si>
    <t>Zmiana</t>
  </si>
  <si>
    <t>Wydatki jednostek budżeto-wych</t>
  </si>
  <si>
    <t>na wynagrodze-nia i składki od nich naliczane</t>
  </si>
  <si>
    <t>związane z realizacją ich statuto-wych zadań</t>
  </si>
  <si>
    <t>zmieniającej Uchwałę Budżetową Miasta Gostynina na rok 2010</t>
  </si>
  <si>
    <t>900</t>
  </si>
  <si>
    <t>GOSPODARKA KOMUNALNA I OCHRONA ŚRODOWISKA</t>
  </si>
  <si>
    <t>Wpływy z różnych opłat</t>
  </si>
  <si>
    <t>U Z A S A D N I E N I E</t>
  </si>
  <si>
    <t>90003</t>
  </si>
  <si>
    <t>Oczyszczanie miast</t>
  </si>
  <si>
    <t>90004</t>
  </si>
  <si>
    <t>Utrzymanie zieleni w miastach</t>
  </si>
  <si>
    <t>90095</t>
  </si>
  <si>
    <t>Pozostała działalność</t>
  </si>
  <si>
    <t>80101</t>
  </si>
  <si>
    <t>Szkoły podstawowe</t>
  </si>
  <si>
    <t>852</t>
  </si>
  <si>
    <t>POMOC SPOŁECZNA</t>
  </si>
  <si>
    <t>Dotacje rozwojowe oraz środki na finansowanie Wspólnej Polityki Rolnej</t>
  </si>
  <si>
    <t>85219</t>
  </si>
  <si>
    <t>Ośrodki pomocy społecznej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</si>
  <si>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</si>
  <si>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</si>
  <si>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</si>
  <si>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</si>
  <si>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</si>
  <si>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2011 r.</t>
  </si>
  <si>
    <t>2012 r.</t>
  </si>
  <si>
    <t>kredyty, pożyczki, papiery wartościowe</t>
  </si>
  <si>
    <t>środki pochodzące
 z innych  źródeł*</t>
  </si>
  <si>
    <t>Budowa budynku socjalnego przy ul. Krośniewickiej</t>
  </si>
  <si>
    <t>2009-2011</t>
  </si>
  <si>
    <t>Budowa budynku mieszkalnego przy ul. Kościuszkowców/Targowa</t>
  </si>
  <si>
    <t>2009-2010</t>
  </si>
  <si>
    <t>Termomodernizacja 13 budynków mieszkalnych</t>
  </si>
  <si>
    <t>A. 0      
B. 700.000
C. 0</t>
  </si>
  <si>
    <r>
      <t xml:space="preserve">Jednostka organizacyjna realizująca program lub koordynująca wykonanie programu - </t>
    </r>
    <r>
      <rPr>
        <b/>
        <sz val="10"/>
        <rFont val="Arial"/>
        <family val="2"/>
      </rPr>
      <t>Urząd Miasta Gostynina</t>
    </r>
  </si>
  <si>
    <t xml:space="preserve"> - 700.000,-z - środki do pozyskania, nie ujęte w planie wydatków</t>
  </si>
  <si>
    <t>2008-2010</t>
  </si>
  <si>
    <t>2010-2011</t>
  </si>
  <si>
    <t>2002-2010</t>
  </si>
  <si>
    <t>2004-2010</t>
  </si>
  <si>
    <t>Wewnętrzna instalacja gazowa węzła kuchennego w Szkole Podstawowej nr 1</t>
  </si>
  <si>
    <t>926</t>
  </si>
  <si>
    <t>KULTURA FIZYCZNA I SPORT</t>
  </si>
  <si>
    <t>92601</t>
  </si>
  <si>
    <t>Obiekty sportowe</t>
  </si>
  <si>
    <t>85228</t>
  </si>
  <si>
    <t>Usługi opiekuńcze i specjalistyczne usługi opiekuńcze</t>
  </si>
  <si>
    <t>Wydatki w</t>
  </si>
  <si>
    <t xml:space="preserve">           w tym:</t>
  </si>
  <si>
    <t>Kategoria</t>
  </si>
  <si>
    <t>okresie rea-</t>
  </si>
  <si>
    <t>interwencji</t>
  </si>
  <si>
    <t>Klasyfi-</t>
  </si>
  <si>
    <t>lizacji pro-</t>
  </si>
  <si>
    <t>z tego:</t>
  </si>
  <si>
    <t xml:space="preserve">    Projekt</t>
  </si>
  <si>
    <t>funduszy</t>
  </si>
  <si>
    <t>kacja</t>
  </si>
  <si>
    <t>jektu (całko-</t>
  </si>
  <si>
    <t>Środki z budżetu krajowego</t>
  </si>
  <si>
    <t>struktu-</t>
  </si>
  <si>
    <t>(dział</t>
  </si>
  <si>
    <t>wita wartość</t>
  </si>
  <si>
    <t>środki</t>
  </si>
  <si>
    <t>ralnych</t>
  </si>
  <si>
    <t>projektu)</t>
  </si>
  <si>
    <t>z budżetu</t>
  </si>
  <si>
    <t>razem</t>
  </si>
  <si>
    <t>pożyczki</t>
  </si>
  <si>
    <t>obli-</t>
  </si>
  <si>
    <t>pozostałe</t>
  </si>
  <si>
    <t>art. 5 ust. 1</t>
  </si>
  <si>
    <t>(6+7)</t>
  </si>
  <si>
    <t>krajowego</t>
  </si>
  <si>
    <t>(9+13)</t>
  </si>
  <si>
    <t>(10+11+12)</t>
  </si>
  <si>
    <t>i kredyty</t>
  </si>
  <si>
    <t>gacje</t>
  </si>
  <si>
    <t>**</t>
  </si>
  <si>
    <t>(14+15+16+17)</t>
  </si>
  <si>
    <t>pkt 2 uofp</t>
  </si>
  <si>
    <t>pkt 3 uofp</t>
  </si>
  <si>
    <t xml:space="preserve">Program: </t>
  </si>
  <si>
    <t>Program Operacyjny Kapitał Ludzki</t>
  </si>
  <si>
    <t xml:space="preserve">Priorytet: </t>
  </si>
  <si>
    <t>7. Promocja integracji społecznej</t>
  </si>
  <si>
    <t xml:space="preserve">Działania: </t>
  </si>
  <si>
    <t>7.1 Rozwój i upowszechnienie aktywnej integracji</t>
  </si>
  <si>
    <t>Nazwa projektu:</t>
  </si>
  <si>
    <t>Siła tkwi w tobie - pomożemy ci ją wydobyć</t>
  </si>
  <si>
    <t>1.1</t>
  </si>
  <si>
    <t>Wydatki bieżące razem:</t>
  </si>
  <si>
    <t>OGÓŁEM (1+2)</t>
  </si>
  <si>
    <t>** środki własne JST, współfinansowanie z budżetu państwa oraz inne</t>
  </si>
  <si>
    <t>Wydatki na programy i projekty finansowane z udziałem środków europejskich</t>
  </si>
  <si>
    <t xml:space="preserve"> i innych środków pochodzących ze źródeł zagranicznych niepodlegających zwrotowi</t>
  </si>
  <si>
    <t>rozdział)</t>
  </si>
  <si>
    <t>UE i inne</t>
  </si>
  <si>
    <t>art..5 ust.1</t>
  </si>
  <si>
    <t>pkt 2 i 3</t>
  </si>
  <si>
    <t>uofp</t>
  </si>
  <si>
    <t>z tego, źródła finansowania</t>
  </si>
  <si>
    <t xml:space="preserve">                2010r.</t>
  </si>
  <si>
    <t>Środki z budżetu UE i inne</t>
  </si>
  <si>
    <t xml:space="preserve">       z tego, źródła finansowania</t>
  </si>
  <si>
    <t xml:space="preserve">Razem wydatki:    </t>
  </si>
  <si>
    <t>dz. 852</t>
  </si>
  <si>
    <t>r. 85219</t>
  </si>
  <si>
    <t>2010 rok</t>
  </si>
  <si>
    <r>
      <t xml:space="preserve">1. Zwiększa się dochody budżetu ogółem o łączną kwotę </t>
    </r>
    <r>
      <rPr>
        <b/>
        <sz val="11"/>
        <rFont val="Arial"/>
        <family val="2"/>
      </rPr>
      <t xml:space="preserve">472.628,-zł. </t>
    </r>
    <r>
      <rPr>
        <sz val="11"/>
        <rFont val="Arial"/>
        <family val="2"/>
      </rPr>
      <t>Ustala się dochody budżetu w łącznej kwocie</t>
    </r>
    <r>
      <rPr>
        <b/>
        <sz val="11"/>
        <rFont val="Arial"/>
        <family val="2"/>
      </rPr>
      <t xml:space="preserve"> 47.564.722,-zł.</t>
    </r>
  </si>
  <si>
    <r>
      <t xml:space="preserve">1) dochody bieżące zwiększa się o kwotę </t>
    </r>
    <r>
      <rPr>
        <b/>
        <sz val="11"/>
        <rFont val="Arial"/>
        <family val="2"/>
      </rPr>
      <t>329.016,-zł</t>
    </r>
    <r>
      <rPr>
        <sz val="11"/>
        <rFont val="Arial"/>
        <family val="2"/>
      </rPr>
      <t>, tj. do kwoty 35.886.012,-zł</t>
    </r>
  </si>
  <si>
    <r>
      <t xml:space="preserve">2) dotacje zwiększa się o kwotę </t>
    </r>
    <r>
      <rPr>
        <b/>
        <sz val="11"/>
        <rFont val="Arial"/>
        <family val="2"/>
      </rPr>
      <t>143.612,-zł</t>
    </r>
    <r>
      <rPr>
        <sz val="11"/>
        <rFont val="Arial"/>
        <family val="2"/>
      </rPr>
      <t>, tj. do kwoty 5.089.781,-zł</t>
    </r>
  </si>
  <si>
    <r>
      <t xml:space="preserve">2. Zwiększa się wydatki budżetu ogółem o łączną kwotę </t>
    </r>
    <r>
      <rPr>
        <b/>
        <sz val="11"/>
        <rFont val="Arial"/>
        <family val="2"/>
      </rPr>
      <t>472.628,-zł</t>
    </r>
    <r>
      <rPr>
        <sz val="11"/>
        <rFont val="Arial"/>
        <family val="2"/>
      </rPr>
      <t xml:space="preserve">. Ustala się wydatki budżetu w łącznej kwocie </t>
    </r>
    <r>
      <rPr>
        <b/>
        <sz val="11"/>
        <rFont val="Arial"/>
        <family val="2"/>
      </rPr>
      <t>45.229.653,-zł.</t>
    </r>
  </si>
  <si>
    <r>
      <t xml:space="preserve">1) wydatki bieżące zwiększa się o kwotę </t>
    </r>
    <r>
      <rPr>
        <b/>
        <sz val="11"/>
        <rFont val="Arial"/>
        <family val="2"/>
      </rPr>
      <t>407.628,-zł</t>
    </r>
    <r>
      <rPr>
        <sz val="11"/>
        <rFont val="Arial"/>
        <family val="2"/>
      </rPr>
      <t>, tj. do kwoty 34.054.906,-zł</t>
    </r>
  </si>
  <si>
    <r>
      <t xml:space="preserve">2) wydatki majątkowe zwiększa się o kwotę </t>
    </r>
    <r>
      <rPr>
        <b/>
        <sz val="11"/>
        <rFont val="Arial"/>
        <family val="2"/>
      </rPr>
      <t>65.000,-zł</t>
    </r>
    <r>
      <rPr>
        <sz val="11"/>
        <rFont val="Arial"/>
        <family val="2"/>
      </rPr>
      <t>, tj. do kwoty 11.174.747,-zł.</t>
    </r>
  </si>
  <si>
    <t>6. Wprowadza się zmiany na limity wydatków na wieloletnie programy inwestycyjne w latach 2010-2012 zgodnie z Załącznikiem nr 6 do niniejszej uchwały zmieniającym Załącznik nr 14 do Uchwały Budżetowej pn. Limity wydatków na wieloletnie programy inwestycyjne w latach 2010-2012.</t>
  </si>
  <si>
    <t>7. Uchyla się plan przychodów i wydatków Gminnego Funduszu Ochrony Środowiska i Gospodarki Wodnej ustalony w § 10 Uchwały Budżetowej oraz załączniku nr 12 do Uchwały Budżetowej pn. Zestawienie przychodów i wydatków Gminnego Funduszu Ochrony Środowiska i Gospodarki Wodnej.</t>
  </si>
  <si>
    <t>8. Wprowadza się załącznik nr 15 do Uchwały Budżetowej pn. Wydatki na programy i projekty finansowane z udziałem środków europejskich i innych środków pochodzących ze źródeł zagranicznych niepodlegających zwrotowi, w brzmieniu stanowiącym załącznik nr 7 do niniejszej uchwały.</t>
  </si>
  <si>
    <r>
      <t xml:space="preserve">2. Dochody budżetu Miasta zwiększa się o kwotę </t>
    </r>
    <r>
      <rPr>
        <b/>
        <sz val="11"/>
        <rFont val="Arial"/>
        <family val="2"/>
      </rPr>
      <t>143.612,-zł</t>
    </r>
    <r>
      <rPr>
        <sz val="11"/>
        <rFont val="Arial"/>
        <family val="2"/>
      </rPr>
      <t>, stanowiącą dotację na wydatki realizowane w ramach Programu Operacyjnego Kapitał Ludzki - Siła tkwi w tobie - pomożemy ci ją wydobyć. Na kwotę dotacji składa się dofinansowanie z Unii Europejskiej w kwocie 136.391,-zł oraz dofinansowanie z budżetu państwa w kwocie 7.221,-zł. Całkowita wartość realizowanego projektu wynosi 160.463,-zł, zatem wkład własny Miasta to kwota 16.849,-zł, która pochodzi ze zmniejszenia planu wydatków bieżących w rozdziale 85228.</t>
    </r>
  </si>
  <si>
    <t>5. Przeniesienie zadań inwestycyjnych z załącznika nr 13 do Uchwały Budżetowej do załącznika nr 14 Uchwały Budżetowej wynika z faktu, iż są to zadania rozpoczęte w latach poprzednich w ramach wieloletnich programów inwestycyjnych.</t>
  </si>
  <si>
    <t>§ 4</t>
  </si>
  <si>
    <r>
      <t xml:space="preserve">   Wprowadza się zmiany w § 12 pkt 1) lit. b) Uchwały Budżetowej, tj. zwiększa się limit do zaciągania zobowiązań z tytułu umów, których realizacja w roku następnym jest niezbędna dla zapewnienia ciągłości działania Miasta i termin zapłaty upływa w 2011 roku o kwotę 58.000,-zł. Limit po zmianie wynosi </t>
    </r>
    <r>
      <rPr>
        <b/>
        <sz val="11"/>
        <rFont val="Arial"/>
        <family val="2"/>
      </rPr>
      <t>5.191.328,-zł</t>
    </r>
    <r>
      <rPr>
        <sz val="11"/>
        <rFont val="Arial"/>
        <family val="2"/>
      </rPr>
      <t>.</t>
    </r>
  </si>
  <si>
    <r>
      <t xml:space="preserve">1. Dochody budżetu Miasta zwiększa się o kwotę </t>
    </r>
    <r>
      <rPr>
        <b/>
        <sz val="11"/>
        <rFont val="Arial"/>
        <family val="2"/>
      </rPr>
      <t>329.016,-zł</t>
    </r>
    <r>
      <rPr>
        <sz val="11"/>
        <rFont val="Arial"/>
        <family val="2"/>
      </rPr>
      <t>, w związku z art. 16 ustawy z dnia 20 listopada 2009r. o zmianie ustawy - Prawo ochrony środowiska oraz niektórych innych ustaw (Dz.U.nr 215, poz. 1664), mocą którego z dniem 1 stycznia 2010 roku zlikwidowane zostały gminne fundusze ochrony środowiska i gospodarki wodnej, a środki pieniężne zgromadzone na rachunkach bankowych gminnych funduszy stały się dochodami budżetów gmin i podlegają przekazaniu na rachunki budżetów gmin. Na kwotę 329.016,-zł składa się: stan środków zgromadzonych na rachunku bankowym Gminnego Funduszu Ochrony Środowiska i Gospodarki Wodnej na dzień 31.12.2009r. w kwocie 177.016,-zł oraz planowane w 2010 roku wpływy z opłat za gospodarcze korzystanie ze środowiska w kwocie 152.000,-zł. Środki te zwiększają plan wydatków przeznaczonych na finansowanie ochrony środowiska i gospodarki wodnej: w rozdziale 90003 w kwocie 50.000,-zł na wydatki związane z oczyszczaniem miasta (wywóz odpadów segregowanych, zakup koszy ulicznych i worków), w rozdziale 90004 w kwocie 120.516,-zł na wydatki związane z utrzymaniem zieleni w mieście (zakup drzewek i krzewów do nasadzeń, ochronę drzew kasztanowca), w rozdziale 90095 w kwocie 93.500,- na wydatki związane z aktualizacją planu ochrony środowiska, realizację programu usuwania azbestu, analizę wód deszczowych, edukację ekologiczną i inne wydatki związane z ochroną środowiska, w rozdziale 80101 w kwocie 65.000,-zł na wykonanie instalacji gazowej węzła kuchennego w Szkole Podstawowej nr 1 (kontynuacja zadania inwestycyjnego, którego realizacja rozpoczęła się w 2009 roku).</t>
    </r>
  </si>
  <si>
    <t>3. W planie wydatków bieżących w rozdziale 85219 zwiększa się wydatki na dodatkowe wynagrodzenie roczne pracowników Miejskiego Ośrodka Pomocy Społecznej o kwotę 1.250,-zł, która pochodzi ze zmniejszenia planu pozostałych wydatków bieżących Ośrodka.</t>
  </si>
  <si>
    <t>4. W planie wydatków bieżących w rozdziale 92601 zwiększa się wydatki na wynagrodzenia osobowe, wynagrodzenia bezosobowe oraz składki od nich naliczne dot. pracowników zatrudnionych przy dozorze obiektów boisk Moje boisko - Orliki 2012 o kwotę 51.000,-zł, która pochodzi ze zmniejszenia planu pozostałych wydatków bieżących związanych z funkcjonowaniem zaplecza tych boisk.</t>
  </si>
  <si>
    <r>
      <t xml:space="preserve"> Rady Miejskiej w Gostyninie z dnia </t>
    </r>
    <r>
      <rPr>
        <b/>
        <sz val="10"/>
        <rFont val="Arial"/>
        <family val="2"/>
      </rPr>
      <t>29 grudnia 2009 roku</t>
    </r>
  </si>
  <si>
    <r>
      <t xml:space="preserve">   Załącznik nr 15 do uchwały budżetowej Miasta Gostynina na rok 2010 </t>
    </r>
    <r>
      <rPr>
        <b/>
        <sz val="10"/>
        <rFont val="Arial"/>
        <family val="2"/>
      </rPr>
      <t>Nr 233/XLI/09</t>
    </r>
  </si>
  <si>
    <t>art.5 ust.1</t>
  </si>
  <si>
    <t xml:space="preserve">   Na podstawie art. 18 ust. 2 pkt 4 ustawy z dnia 8 marca 1990r. o samorządzie gminnym (Dz.U. z 2001r. Nr 142, poz. 1591 ze zm.), art. 211, art. 212, art. 214, art. 215, art. 217, art. 235, art. 236, art. 237, art. 239, art. 264 ust. 3 ustawy z dnia 27 sierpnia 2009r. o finansach publicznych (Dz.U.Nr 157, poz. 1204) w związku z art. 121 ust. 4 ustawy z dnia 27 sierpnia 2009r. Przepisy wprowadzające ustawę o finansach publicznych (Dz.U.Nr 157, poz. 1241), art. 16 ustawy z dnia 20 listopada 2009r. o zmianie ustawy - Prawo ochrony środowiska oraz niektórych innych ustaw oraz Uchwały Budżetowej Miasta Gostynina na rok 2010 Nr 233/XLI/09 Rady Miejskiej w Gostyninie z dnia 29 grudnia 2009 roku, Rada Miejska uchwala, co następuje:</t>
  </si>
  <si>
    <t>5. Wprowadza się zmiany w wydatkach budżetu miasta na zadania inwestycyjne na 2010 rok nieobjęte wieloletnimi programami inwestycyjnymi zgodnie z Załącznikiem nr 5 do niniejszej uchwały zmieniającym Załącznik nr 13 do Uchwały Budżetowej pn. Wydatki na zadania inwestycyjne na 2010 rok nieobjęte wieloletnimi programami inwestycyjnymi.</t>
  </si>
  <si>
    <t xml:space="preserve">              U C H W A Ł A   Nr  235 / XLIII / 10</t>
  </si>
  <si>
    <t>Rady Miejskiej w Gostyninie z dnia 16 lutego 2010 roku</t>
  </si>
  <si>
    <r>
      <t xml:space="preserve">Załącznik nr 1 do uchwały nr </t>
    </r>
    <r>
      <rPr>
        <b/>
        <sz val="10"/>
        <rFont val="Arial"/>
        <family val="2"/>
      </rPr>
      <t>235/XLIII/10</t>
    </r>
  </si>
  <si>
    <r>
      <rPr>
        <sz val="10"/>
        <rFont val="Arial"/>
        <family val="2"/>
      </rPr>
      <t xml:space="preserve"> Rady Miejskiej w Gostyninie z dnia </t>
    </r>
    <r>
      <rPr>
        <b/>
        <sz val="10"/>
        <rFont val="Arial"/>
        <family val="2"/>
      </rPr>
      <t>16 lutego 2010 roku</t>
    </r>
  </si>
  <si>
    <r>
      <t xml:space="preserve">Załącznik nr 2 do uchwały nr </t>
    </r>
    <r>
      <rPr>
        <b/>
        <sz val="10"/>
        <rFont val="Arial"/>
        <family val="2"/>
      </rPr>
      <t>235/XLIII/10</t>
    </r>
  </si>
  <si>
    <r>
      <t xml:space="preserve">Załącznik nr 3 do uchwały nr </t>
    </r>
    <r>
      <rPr>
        <b/>
        <sz val="10"/>
        <rFont val="Arial"/>
        <family val="2"/>
      </rPr>
      <t>235/XLIII/10</t>
    </r>
  </si>
  <si>
    <r>
      <t xml:space="preserve">Załącznik nr 4 do uchwały nr </t>
    </r>
    <r>
      <rPr>
        <b/>
        <sz val="10"/>
        <rFont val="Arial"/>
        <family val="2"/>
      </rPr>
      <t>235/XLIII/10</t>
    </r>
  </si>
  <si>
    <r>
      <t xml:space="preserve">Załącznik nr 5 do uchwały nr </t>
    </r>
    <r>
      <rPr>
        <b/>
        <sz val="10"/>
        <rFont val="Arial"/>
        <family val="2"/>
      </rPr>
      <t>235/XLIII/10</t>
    </r>
  </si>
  <si>
    <r>
      <t xml:space="preserve">Załącznik nr 6 do uchwały nr </t>
    </r>
    <r>
      <rPr>
        <b/>
        <sz val="10"/>
        <rFont val="Arial"/>
        <family val="2"/>
      </rPr>
      <t>235/XLIII/10</t>
    </r>
  </si>
  <si>
    <r>
      <t xml:space="preserve">Załącznik nr 7 do uchwały nr </t>
    </r>
    <r>
      <rPr>
        <b/>
        <sz val="10"/>
        <rFont val="Arial"/>
        <family val="2"/>
      </rPr>
      <t>235/XLIII/10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</si>
</sst>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#,##0_ ;[Red]\-#,##0\ "/>
  </numFmts>
  <fonts count="73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 CE"/>
      <family val="0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14"/>
      <name val="Arial CE"/>
      <family val="2"/>
    </font>
    <font>
      <b/>
      <sz val="12"/>
      <name val="Arial CE"/>
      <family val="0"/>
    </font>
    <font>
      <b/>
      <sz val="6"/>
      <name val="Arial"/>
      <family val="2"/>
    </font>
    <font>
      <sz val="8"/>
      <name val="Arial CE"/>
      <family val="2"/>
    </font>
    <font>
      <sz val="9"/>
      <name val="Arial"/>
      <family val="2"/>
    </font>
    <font>
      <sz val="1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7"/>
      <name val="Arial CE"/>
      <family val="0"/>
    </font>
    <font>
      <b/>
      <sz val="9"/>
      <name val="Arial CE"/>
      <family val="0"/>
    </font>
    <font>
      <b/>
      <sz val="11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3" fontId="5" fillId="0" borderId="13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16" xfId="0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 wrapText="1"/>
    </xf>
    <xf numFmtId="49" fontId="0" fillId="0" borderId="11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0" fontId="0" fillId="0" borderId="17" xfId="0" applyBorder="1" applyAlignment="1">
      <alignment vertical="center" wrapText="1"/>
    </xf>
    <xf numFmtId="3" fontId="8" fillId="0" borderId="16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Fill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0" fontId="8" fillId="33" borderId="12" xfId="0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6" fillId="0" borderId="0" xfId="0" applyFont="1" applyAlignment="1">
      <alignment vertical="center"/>
    </xf>
    <xf numFmtId="3" fontId="0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33" borderId="1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vertical="center"/>
    </xf>
    <xf numFmtId="0" fontId="19" fillId="33" borderId="12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3" fontId="5" fillId="0" borderId="18" xfId="0" applyNumberFormat="1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3" fillId="0" borderId="0" xfId="0" applyFont="1" applyAlignment="1">
      <alignment/>
    </xf>
    <xf numFmtId="0" fontId="26" fillId="0" borderId="0" xfId="0" applyFont="1" applyFill="1" applyAlignment="1">
      <alignment vertical="top" wrapText="1"/>
    </xf>
    <xf numFmtId="0" fontId="26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12" fillId="0" borderId="0" xfId="0" applyFont="1" applyAlignment="1">
      <alignment/>
    </xf>
    <xf numFmtId="0" fontId="27" fillId="0" borderId="0" xfId="0" applyFont="1" applyFill="1" applyAlignment="1">
      <alignment/>
    </xf>
    <xf numFmtId="0" fontId="8" fillId="33" borderId="2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29" fillId="33" borderId="12" xfId="0" applyFont="1" applyFill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vertical="top" wrapText="1"/>
    </xf>
    <xf numFmtId="0" fontId="25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Fill="1" applyAlignment="1">
      <alignment/>
    </xf>
    <xf numFmtId="49" fontId="0" fillId="0" borderId="13" xfId="0" applyNumberForma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0" fillId="0" borderId="0" xfId="0" applyFont="1" applyFill="1" applyAlignment="1">
      <alignment/>
    </xf>
    <xf numFmtId="0" fontId="70" fillId="0" borderId="0" xfId="0" applyFont="1" applyBorder="1" applyAlignment="1">
      <alignment horizontal="center" vertical="center"/>
    </xf>
    <xf numFmtId="0" fontId="70" fillId="0" borderId="0" xfId="0" applyFont="1" applyBorder="1" applyAlignment="1">
      <alignment vertical="center" wrapText="1"/>
    </xf>
    <xf numFmtId="3" fontId="70" fillId="0" borderId="0" xfId="0" applyNumberFormat="1" applyFont="1" applyBorder="1" applyAlignment="1">
      <alignment vertical="center"/>
    </xf>
    <xf numFmtId="0" fontId="71" fillId="0" borderId="0" xfId="0" applyFont="1" applyBorder="1" applyAlignment="1">
      <alignment vertical="center" wrapText="1"/>
    </xf>
    <xf numFmtId="0" fontId="70" fillId="0" borderId="0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21" fillId="0" borderId="14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0" xfId="0" applyFont="1" applyAlignment="1">
      <alignment/>
    </xf>
    <xf numFmtId="0" fontId="21" fillId="0" borderId="25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26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2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72" fillId="0" borderId="0" xfId="0" applyFont="1" applyAlignment="1">
      <alignment vertical="center"/>
    </xf>
    <xf numFmtId="0" fontId="0" fillId="34" borderId="12" xfId="0" applyFont="1" applyFill="1" applyBorder="1" applyAlignment="1">
      <alignment horizontal="center" vertical="center"/>
    </xf>
    <xf numFmtId="2" fontId="0" fillId="34" borderId="12" xfId="0" applyNumberFormat="1" applyFont="1" applyFill="1" applyBorder="1" applyAlignment="1">
      <alignment vertical="center" wrapText="1"/>
    </xf>
    <xf numFmtId="3" fontId="0" fillId="34" borderId="12" xfId="0" applyNumberFormat="1" applyFont="1" applyFill="1" applyBorder="1" applyAlignment="1">
      <alignment vertical="center"/>
    </xf>
    <xf numFmtId="0" fontId="1" fillId="34" borderId="12" xfId="0" applyFont="1" applyFill="1" applyBorder="1" applyAlignment="1">
      <alignment vertical="center" wrapText="1"/>
    </xf>
    <xf numFmtId="0" fontId="0" fillId="34" borderId="12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 wrapText="1"/>
    </xf>
    <xf numFmtId="3" fontId="0" fillId="34" borderId="11" xfId="0" applyNumberFormat="1" applyFont="1" applyFill="1" applyBorder="1" applyAlignment="1">
      <alignment vertical="center"/>
    </xf>
    <xf numFmtId="0" fontId="21" fillId="34" borderId="11" xfId="0" applyFont="1" applyFill="1" applyBorder="1" applyAlignment="1">
      <alignment vertical="center" wrapText="1"/>
    </xf>
    <xf numFmtId="0" fontId="0" fillId="34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34" borderId="12" xfId="0" applyFont="1" applyFill="1" applyBorder="1" applyAlignment="1">
      <alignment horizontal="left" vertical="center"/>
    </xf>
    <xf numFmtId="3" fontId="5" fillId="34" borderId="12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center" vertical="top" wrapText="1"/>
    </xf>
    <xf numFmtId="0" fontId="0" fillId="0" borderId="0" xfId="0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29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94.7109375" style="76" customWidth="1"/>
    <col min="2" max="2" width="54.7109375" style="76" customWidth="1"/>
    <col min="3" max="3" width="10.57421875" style="76" bestFit="1" customWidth="1"/>
    <col min="4" max="4" width="9.421875" style="76" bestFit="1" customWidth="1"/>
    <col min="5" max="5" width="9.8515625" style="76" bestFit="1" customWidth="1"/>
    <col min="6" max="16384" width="9.140625" style="76" customWidth="1"/>
  </cols>
  <sheetData>
    <row r="1" spans="1:2" s="78" customFormat="1" ht="12.75" customHeight="1">
      <c r="A1" s="96"/>
      <c r="B1" s="77"/>
    </row>
    <row r="2" s="79" customFormat="1" ht="17.25" customHeight="1">
      <c r="A2" s="83" t="s">
        <v>232</v>
      </c>
    </row>
    <row r="3" s="79" customFormat="1" ht="17.25" customHeight="1">
      <c r="A3" s="83" t="s">
        <v>233</v>
      </c>
    </row>
    <row r="4" s="79" customFormat="1" ht="17.25" customHeight="1">
      <c r="A4" s="83" t="s">
        <v>89</v>
      </c>
    </row>
    <row r="5" s="79" customFormat="1" ht="14.25" customHeight="1"/>
    <row r="6" spans="1:3" s="78" customFormat="1" ht="114">
      <c r="A6" s="92" t="s">
        <v>230</v>
      </c>
      <c r="C6" s="80"/>
    </row>
    <row r="7" spans="1:3" s="78" customFormat="1" ht="14.25" customHeight="1">
      <c r="A7" s="92"/>
      <c r="C7" s="80"/>
    </row>
    <row r="8" s="78" customFormat="1" ht="16.5" customHeight="1">
      <c r="A8" s="94" t="s">
        <v>6</v>
      </c>
    </row>
    <row r="9" s="78" customFormat="1" ht="28.5">
      <c r="A9" s="92" t="s">
        <v>96</v>
      </c>
    </row>
    <row r="10" s="78" customFormat="1" ht="9" customHeight="1">
      <c r="A10" s="92"/>
    </row>
    <row r="11" s="78" customFormat="1" ht="30">
      <c r="A11" s="92" t="s">
        <v>211</v>
      </c>
    </row>
    <row r="12" s="78" customFormat="1" ht="15">
      <c r="A12" s="92" t="s">
        <v>212</v>
      </c>
    </row>
    <row r="13" s="78" customFormat="1" ht="15">
      <c r="A13" s="92" t="s">
        <v>213</v>
      </c>
    </row>
    <row r="14" spans="1:2" s="78" customFormat="1" ht="28.5">
      <c r="A14" s="92" t="s">
        <v>90</v>
      </c>
      <c r="B14" s="81"/>
    </row>
    <row r="15" spans="1:2" s="78" customFormat="1" ht="9" customHeight="1">
      <c r="A15" s="92"/>
      <c r="B15" s="81"/>
    </row>
    <row r="16" s="78" customFormat="1" ht="30">
      <c r="A16" s="92" t="s">
        <v>214</v>
      </c>
    </row>
    <row r="17" s="78" customFormat="1" ht="16.5" customHeight="1">
      <c r="A17" s="92" t="s">
        <v>215</v>
      </c>
    </row>
    <row r="18" s="78" customFormat="1" ht="16.5" customHeight="1">
      <c r="A18" s="92" t="s">
        <v>216</v>
      </c>
    </row>
    <row r="19" s="78" customFormat="1" ht="28.5">
      <c r="A19" s="92" t="s">
        <v>91</v>
      </c>
    </row>
    <row r="20" s="78" customFormat="1" ht="9" customHeight="1">
      <c r="A20" s="92"/>
    </row>
    <row r="21" spans="1:2" s="78" customFormat="1" ht="42.75">
      <c r="A21" s="92" t="s">
        <v>92</v>
      </c>
      <c r="B21" s="81"/>
    </row>
    <row r="22" spans="1:2" s="78" customFormat="1" ht="9" customHeight="1">
      <c r="A22" s="92"/>
      <c r="B22" s="81"/>
    </row>
    <row r="23" spans="1:2" s="78" customFormat="1" ht="42.75">
      <c r="A23" s="92" t="s">
        <v>93</v>
      </c>
      <c r="B23" s="81"/>
    </row>
    <row r="24" spans="1:2" s="78" customFormat="1" ht="9" customHeight="1">
      <c r="A24" s="92"/>
      <c r="B24" s="81"/>
    </row>
    <row r="25" spans="1:2" s="78" customFormat="1" ht="57">
      <c r="A25" s="92" t="s">
        <v>231</v>
      </c>
      <c r="B25" s="81"/>
    </row>
    <row r="26" spans="1:2" s="78" customFormat="1" ht="15.75">
      <c r="A26" s="94"/>
      <c r="B26" s="81"/>
    </row>
    <row r="27" spans="1:2" s="78" customFormat="1" ht="42.75">
      <c r="A27" s="92" t="s">
        <v>217</v>
      </c>
      <c r="B27" s="81"/>
    </row>
    <row r="28" spans="1:2" s="78" customFormat="1" ht="15.75">
      <c r="A28" s="94"/>
      <c r="B28" s="81"/>
    </row>
    <row r="29" spans="1:2" s="78" customFormat="1" ht="48" customHeight="1">
      <c r="A29" s="92" t="s">
        <v>218</v>
      </c>
      <c r="B29" s="81"/>
    </row>
    <row r="30" spans="1:2" s="78" customFormat="1" ht="15.75" customHeight="1">
      <c r="A30" s="92"/>
      <c r="B30" s="81"/>
    </row>
    <row r="31" spans="1:2" s="78" customFormat="1" ht="15.75" customHeight="1">
      <c r="A31" s="92"/>
      <c r="B31" s="81"/>
    </row>
    <row r="32" spans="1:2" s="78" customFormat="1" ht="15.75" customHeight="1">
      <c r="A32" s="208" t="s">
        <v>19</v>
      </c>
      <c r="B32" s="81"/>
    </row>
    <row r="33" spans="1:2" s="78" customFormat="1" ht="15.75" customHeight="1">
      <c r="A33" s="92"/>
      <c r="B33" s="81"/>
    </row>
    <row r="34" spans="1:2" s="78" customFormat="1" ht="57">
      <c r="A34" s="92" t="s">
        <v>219</v>
      </c>
      <c r="B34" s="81"/>
    </row>
    <row r="35" spans="1:2" s="78" customFormat="1" ht="15.75">
      <c r="A35" s="92"/>
      <c r="B35" s="81"/>
    </row>
    <row r="36" spans="1:2" s="78" customFormat="1" ht="15.75">
      <c r="A36" s="94" t="s">
        <v>7</v>
      </c>
      <c r="B36" s="81"/>
    </row>
    <row r="37" spans="1:2" s="78" customFormat="1" ht="57.75">
      <c r="A37" s="92" t="s">
        <v>223</v>
      </c>
      <c r="B37" s="81"/>
    </row>
    <row r="38" spans="1:2" s="78" customFormat="1" ht="15.75">
      <c r="A38" s="92"/>
      <c r="B38" s="81"/>
    </row>
    <row r="39" spans="1:2" s="78" customFormat="1" ht="15.75">
      <c r="A39" s="94" t="s">
        <v>15</v>
      </c>
      <c r="B39" s="81"/>
    </row>
    <row r="40" spans="1:2" s="78" customFormat="1" ht="15.75">
      <c r="A40" s="93" t="s">
        <v>8</v>
      </c>
      <c r="B40" s="81"/>
    </row>
    <row r="41" spans="1:2" s="78" customFormat="1" ht="15.75">
      <c r="A41" s="93"/>
      <c r="B41" s="81"/>
    </row>
    <row r="42" s="78" customFormat="1" ht="15.75">
      <c r="A42" s="94" t="s">
        <v>222</v>
      </c>
    </row>
    <row r="43" spans="1:2" s="78" customFormat="1" ht="16.5" customHeight="1">
      <c r="A43" s="93" t="s">
        <v>9</v>
      </c>
      <c r="B43" s="82"/>
    </row>
    <row r="44" spans="1:2" s="78" customFormat="1" ht="16.5" customHeight="1">
      <c r="A44" s="93"/>
      <c r="B44" s="82"/>
    </row>
    <row r="45" s="78" customFormat="1" ht="16.5" customHeight="1">
      <c r="A45" s="91" t="s">
        <v>94</v>
      </c>
    </row>
    <row r="46" s="78" customFormat="1" ht="9" customHeight="1">
      <c r="A46" s="95"/>
    </row>
    <row r="47" s="78" customFormat="1" ht="16.5" customHeight="1">
      <c r="A47" s="91" t="s">
        <v>95</v>
      </c>
    </row>
    <row r="48" s="78" customFormat="1" ht="16.5" customHeight="1">
      <c r="A48" s="76"/>
    </row>
    <row r="49" s="78" customFormat="1" ht="17.25" customHeight="1">
      <c r="A49" s="76"/>
    </row>
    <row r="50" s="78" customFormat="1" ht="10.5" customHeight="1">
      <c r="A50" s="76"/>
    </row>
    <row r="51" s="78" customFormat="1" ht="17.25" customHeight="1">
      <c r="A51" s="76"/>
    </row>
    <row r="52" ht="12.75">
      <c r="A52" s="121"/>
    </row>
    <row r="53" ht="15.75">
      <c r="A53" s="118"/>
    </row>
    <row r="54" ht="15.75">
      <c r="A54" s="118"/>
    </row>
    <row r="55" ht="15.75">
      <c r="A55" s="118"/>
    </row>
  </sheetData>
  <sheetProtection/>
  <printOptions/>
  <pageMargins left="0.59" right="0.55" top="0.57" bottom="0.56" header="0.5118110236220472" footer="0.4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7">
      <selection activeCell="D9" sqref="D9"/>
    </sheetView>
  </sheetViews>
  <sheetFormatPr defaultColWidth="9.140625" defaultRowHeight="12.75"/>
  <cols>
    <col min="1" max="1" width="82.00390625" style="114" customWidth="1"/>
    <col min="2" max="16384" width="9.140625" style="114" customWidth="1"/>
  </cols>
  <sheetData>
    <row r="1" ht="15.75">
      <c r="A1" s="84" t="s">
        <v>107</v>
      </c>
    </row>
    <row r="2" ht="15">
      <c r="A2" s="117"/>
    </row>
    <row r="3" ht="301.5" customHeight="1">
      <c r="A3" s="116" t="s">
        <v>224</v>
      </c>
    </row>
    <row r="4" ht="9" customHeight="1"/>
    <row r="5" ht="100.5">
      <c r="A5" s="116" t="s">
        <v>220</v>
      </c>
    </row>
    <row r="6" ht="9" customHeight="1"/>
    <row r="7" ht="57">
      <c r="A7" s="116" t="s">
        <v>225</v>
      </c>
    </row>
    <row r="8" ht="9" customHeight="1"/>
    <row r="9" ht="71.25">
      <c r="A9" s="116" t="s">
        <v>226</v>
      </c>
    </row>
    <row r="10" ht="9" customHeight="1"/>
    <row r="11" ht="42.75">
      <c r="A11" s="116" t="s">
        <v>221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I1" sqref="I1:I2"/>
    </sheetView>
  </sheetViews>
  <sheetFormatPr defaultColWidth="9.140625" defaultRowHeight="12.75"/>
  <cols>
    <col min="1" max="1" width="6.57421875" style="0" customWidth="1"/>
    <col min="2" max="2" width="25.7109375" style="0" customWidth="1"/>
    <col min="3" max="9" width="12.7109375" style="0" customWidth="1"/>
  </cols>
  <sheetData>
    <row r="1" spans="2:9" ht="18">
      <c r="B1" s="1"/>
      <c r="I1" s="37" t="s">
        <v>234</v>
      </c>
    </row>
    <row r="2" spans="2:9" ht="18">
      <c r="B2" s="1"/>
      <c r="I2" s="37" t="s">
        <v>235</v>
      </c>
    </row>
    <row r="3" spans="2:9" ht="18">
      <c r="B3" s="1"/>
      <c r="I3" s="32" t="s">
        <v>103</v>
      </c>
    </row>
    <row r="4" spans="1:2" ht="18">
      <c r="A4" s="2" t="s">
        <v>52</v>
      </c>
      <c r="B4" s="1"/>
    </row>
    <row r="5" spans="3:5" ht="12.75">
      <c r="C5" s="3"/>
      <c r="D5" s="3"/>
      <c r="E5" s="3"/>
    </row>
    <row r="6" spans="1:9" s="4" customFormat="1" ht="15" customHeight="1">
      <c r="A6" s="212" t="s">
        <v>11</v>
      </c>
      <c r="B6" s="212" t="s">
        <v>37</v>
      </c>
      <c r="C6" s="214" t="s">
        <v>33</v>
      </c>
      <c r="D6" s="214"/>
      <c r="E6" s="214"/>
      <c r="F6" s="214"/>
      <c r="G6" s="214"/>
      <c r="H6" s="214"/>
      <c r="I6" s="215"/>
    </row>
    <row r="7" spans="1:9" s="4" customFormat="1" ht="15" customHeight="1">
      <c r="A7" s="213"/>
      <c r="B7" s="213"/>
      <c r="C7" s="216"/>
      <c r="D7" s="97"/>
      <c r="E7" s="85"/>
      <c r="F7" s="218" t="s">
        <v>34</v>
      </c>
      <c r="G7" s="218"/>
      <c r="H7" s="218"/>
      <c r="I7" s="219"/>
    </row>
    <row r="8" spans="1:9" s="4" customFormat="1" ht="93" customHeight="1">
      <c r="A8" s="5"/>
      <c r="B8" s="6"/>
      <c r="C8" s="217"/>
      <c r="D8" s="98" t="s">
        <v>17</v>
      </c>
      <c r="E8" s="86"/>
      <c r="F8" s="7" t="s">
        <v>3</v>
      </c>
      <c r="G8" s="7" t="s">
        <v>4</v>
      </c>
      <c r="H8" s="7" t="s">
        <v>18</v>
      </c>
      <c r="I8" s="102" t="s">
        <v>35</v>
      </c>
    </row>
    <row r="9" spans="1:9" s="4" customFormat="1" ht="27" customHeight="1">
      <c r="A9" s="5"/>
      <c r="B9" s="6"/>
      <c r="C9" s="98" t="s">
        <v>97</v>
      </c>
      <c r="D9" s="34" t="s">
        <v>99</v>
      </c>
      <c r="E9" s="86" t="s">
        <v>98</v>
      </c>
      <c r="F9" s="7"/>
      <c r="G9" s="7"/>
      <c r="H9" s="7"/>
      <c r="I9" s="8"/>
    </row>
    <row r="10" spans="1:9" s="10" customFormat="1" ht="7.5" customHeight="1">
      <c r="A10" s="9">
        <v>1</v>
      </c>
      <c r="B10" s="9">
        <v>2</v>
      </c>
      <c r="C10" s="99"/>
      <c r="D10" s="101">
        <v>3</v>
      </c>
      <c r="E10" s="100"/>
      <c r="F10" s="9">
        <v>4</v>
      </c>
      <c r="G10" s="9">
        <v>5</v>
      </c>
      <c r="H10" s="9">
        <v>6</v>
      </c>
      <c r="I10" s="9">
        <v>7</v>
      </c>
    </row>
    <row r="11" spans="1:9" s="15" customFormat="1" ht="24" customHeight="1">
      <c r="A11" s="24" t="s">
        <v>116</v>
      </c>
      <c r="B11" s="25" t="s">
        <v>117</v>
      </c>
      <c r="C11" s="13">
        <v>4810200</v>
      </c>
      <c r="D11" s="13">
        <f>SUM(D12)</f>
        <v>143612</v>
      </c>
      <c r="E11" s="105">
        <f>SUM(C11:D11)</f>
        <v>4953812</v>
      </c>
      <c r="F11" s="26">
        <v>90000</v>
      </c>
      <c r="G11" s="26">
        <f>SUM(G12:G12)</f>
        <v>0</v>
      </c>
      <c r="H11" s="26">
        <v>4863812</v>
      </c>
      <c r="I11" s="26">
        <f>SUM(I12:I12)</f>
        <v>0</v>
      </c>
    </row>
    <row r="12" spans="1:9" s="17" customFormat="1" ht="40.5" customHeight="1">
      <c r="A12" s="23"/>
      <c r="B12" s="27" t="s">
        <v>118</v>
      </c>
      <c r="C12" s="16">
        <v>0</v>
      </c>
      <c r="D12" s="16">
        <f>SUM(F12:I12)</f>
        <v>143612</v>
      </c>
      <c r="E12" s="106">
        <f>SUM(C12:D12)</f>
        <v>143612</v>
      </c>
      <c r="F12" s="16">
        <v>0</v>
      </c>
      <c r="G12" s="16">
        <v>0</v>
      </c>
      <c r="H12" s="16">
        <v>143612</v>
      </c>
      <c r="I12" s="16">
        <v>0</v>
      </c>
    </row>
    <row r="13" spans="1:9" s="15" customFormat="1" ht="38.25">
      <c r="A13" s="24" t="s">
        <v>104</v>
      </c>
      <c r="B13" s="25" t="s">
        <v>105</v>
      </c>
      <c r="C13" s="13">
        <v>0</v>
      </c>
      <c r="D13" s="13">
        <f>SUM(D14)</f>
        <v>329016</v>
      </c>
      <c r="E13" s="105">
        <f>SUM(C13:D13)</f>
        <v>329016</v>
      </c>
      <c r="F13" s="26">
        <v>329016</v>
      </c>
      <c r="G13" s="26">
        <f>SUM(G14:G14)</f>
        <v>0</v>
      </c>
      <c r="H13" s="26">
        <f>SUM(H14:H14)</f>
        <v>0</v>
      </c>
      <c r="I13" s="26">
        <f>SUM(I14:I14)</f>
        <v>0</v>
      </c>
    </row>
    <row r="14" spans="1:9" s="17" customFormat="1" ht="24" customHeight="1">
      <c r="A14" s="23"/>
      <c r="B14" s="27" t="s">
        <v>106</v>
      </c>
      <c r="C14" s="16">
        <v>0</v>
      </c>
      <c r="D14" s="16">
        <f>SUM(F14:I14)</f>
        <v>329016</v>
      </c>
      <c r="E14" s="106">
        <f>SUM(C14:D14)</f>
        <v>329016</v>
      </c>
      <c r="F14" s="16">
        <v>329016</v>
      </c>
      <c r="G14" s="16">
        <v>0</v>
      </c>
      <c r="H14" s="16">
        <v>0</v>
      </c>
      <c r="I14" s="16">
        <v>0</v>
      </c>
    </row>
    <row r="15" spans="1:9" s="30" customFormat="1" ht="19.5" customHeight="1">
      <c r="A15" s="210" t="s">
        <v>36</v>
      </c>
      <c r="B15" s="211"/>
      <c r="C15" s="28">
        <v>47092094</v>
      </c>
      <c r="D15" s="28">
        <f>SUM(D11,D13)</f>
        <v>472628</v>
      </c>
      <c r="E15" s="107">
        <f>SUM(C15:D15)</f>
        <v>47564722</v>
      </c>
      <c r="F15" s="29">
        <v>35886012</v>
      </c>
      <c r="G15" s="29">
        <v>6588929</v>
      </c>
      <c r="H15" s="29">
        <v>5089781</v>
      </c>
      <c r="I15" s="29">
        <f>SUM(I13)</f>
        <v>0</v>
      </c>
    </row>
    <row r="16" spans="2:8" ht="12.75">
      <c r="B16" s="17"/>
      <c r="H16" s="113"/>
    </row>
    <row r="17" spans="2:8" ht="12.75">
      <c r="B17" s="17"/>
      <c r="H17" s="113"/>
    </row>
    <row r="18" spans="2:7" ht="15.75">
      <c r="B18" s="17"/>
      <c r="G18" s="84" t="s">
        <v>10</v>
      </c>
    </row>
    <row r="19" spans="2:7" ht="15.75">
      <c r="B19" s="17"/>
      <c r="G19" s="84"/>
    </row>
    <row r="20" spans="2:7" ht="15.75">
      <c r="B20" s="17"/>
      <c r="G20" s="84" t="s">
        <v>14</v>
      </c>
    </row>
    <row r="21" ht="12.75">
      <c r="B21" s="17"/>
    </row>
    <row r="22" ht="12.75">
      <c r="B22" s="17"/>
    </row>
    <row r="23" ht="12.75">
      <c r="B23" s="17"/>
    </row>
    <row r="24" ht="12.75">
      <c r="B24" s="17"/>
    </row>
    <row r="25" ht="12.75">
      <c r="B25" s="17"/>
    </row>
    <row r="26" ht="12.75">
      <c r="B26" s="17"/>
    </row>
    <row r="27" ht="12.75">
      <c r="B27" s="17"/>
    </row>
    <row r="28" ht="12.75">
      <c r="B28" s="17"/>
    </row>
    <row r="29" ht="12.75">
      <c r="B29" s="17"/>
    </row>
    <row r="30" ht="12.75">
      <c r="B30" s="17"/>
    </row>
    <row r="31" ht="12.75">
      <c r="B31" s="17"/>
    </row>
    <row r="32" ht="12.75">
      <c r="B32" s="17"/>
    </row>
    <row r="33" ht="12.75">
      <c r="B33" s="17"/>
    </row>
    <row r="34" ht="12.75">
      <c r="B34" s="17"/>
    </row>
    <row r="35" ht="12.75">
      <c r="B35" s="17"/>
    </row>
    <row r="36" ht="12.75">
      <c r="B36" s="17"/>
    </row>
    <row r="37" ht="12.75">
      <c r="B37" s="17"/>
    </row>
    <row r="38" ht="12.75">
      <c r="B38" s="17"/>
    </row>
    <row r="39" ht="12.75">
      <c r="B39" s="17"/>
    </row>
    <row r="40" ht="12.75">
      <c r="B40" s="17"/>
    </row>
    <row r="41" ht="12.75">
      <c r="B41" s="17"/>
    </row>
    <row r="42" ht="12.75">
      <c r="B42" s="17"/>
    </row>
    <row r="43" ht="12.75">
      <c r="B43" s="17"/>
    </row>
    <row r="44" ht="12.75">
      <c r="B44" s="17"/>
    </row>
    <row r="45" ht="12.75">
      <c r="B45" s="17"/>
    </row>
  </sheetData>
  <sheetProtection/>
  <mergeCells count="6">
    <mergeCell ref="A15:B15"/>
    <mergeCell ref="A6:A7"/>
    <mergeCell ref="B6:B7"/>
    <mergeCell ref="C6:I6"/>
    <mergeCell ref="C7:C8"/>
    <mergeCell ref="F7:I7"/>
  </mergeCells>
  <printOptions/>
  <pageMargins left="0.91" right="0.78" top="1.220472440944882" bottom="0.7480314960629921" header="0.7874015748031497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H1" sqref="H1:H2"/>
    </sheetView>
  </sheetViews>
  <sheetFormatPr defaultColWidth="9.140625" defaultRowHeight="12.75"/>
  <cols>
    <col min="1" max="1" width="5.57421875" style="0" customWidth="1"/>
    <col min="2" max="2" width="8.8515625" style="0" customWidth="1"/>
    <col min="3" max="3" width="33.57421875" style="0" customWidth="1"/>
    <col min="4" max="8" width="14.7109375" style="0" customWidth="1"/>
    <col min="9" max="9" width="10.140625" style="0" bestFit="1" customWidth="1"/>
  </cols>
  <sheetData>
    <row r="1" spans="3:8" ht="12.75">
      <c r="C1" s="33"/>
      <c r="H1" s="37" t="s">
        <v>236</v>
      </c>
    </row>
    <row r="2" spans="3:8" ht="18">
      <c r="C2" s="1"/>
      <c r="H2" s="37" t="s">
        <v>235</v>
      </c>
    </row>
    <row r="3" spans="3:8" ht="18">
      <c r="C3" s="1"/>
      <c r="H3" s="32" t="s">
        <v>103</v>
      </c>
    </row>
    <row r="4" ht="18">
      <c r="A4" s="2" t="s">
        <v>53</v>
      </c>
    </row>
    <row r="6" spans="1:8" s="4" customFormat="1" ht="15" customHeight="1">
      <c r="A6" s="212" t="s">
        <v>11</v>
      </c>
      <c r="B6" s="212" t="s">
        <v>5</v>
      </c>
      <c r="C6" s="212" t="s">
        <v>38</v>
      </c>
      <c r="D6" s="214" t="s">
        <v>39</v>
      </c>
      <c r="E6" s="214"/>
      <c r="F6" s="214"/>
      <c r="G6" s="214"/>
      <c r="H6" s="215"/>
    </row>
    <row r="7" spans="1:8" s="4" customFormat="1" ht="15" customHeight="1">
      <c r="A7" s="213"/>
      <c r="B7" s="213"/>
      <c r="C7" s="213"/>
      <c r="D7" s="98"/>
      <c r="E7" s="104" t="s">
        <v>17</v>
      </c>
      <c r="F7" s="86"/>
      <c r="G7" s="218" t="s">
        <v>34</v>
      </c>
      <c r="H7" s="219"/>
    </row>
    <row r="8" spans="1:8" s="4" customFormat="1" ht="30" customHeight="1">
      <c r="A8" s="5"/>
      <c r="B8" s="5"/>
      <c r="C8" s="5"/>
      <c r="D8" s="86" t="s">
        <v>97</v>
      </c>
      <c r="E8" s="103" t="s">
        <v>99</v>
      </c>
      <c r="F8" s="86" t="s">
        <v>98</v>
      </c>
      <c r="G8" s="7" t="s">
        <v>3</v>
      </c>
      <c r="H8" s="108" t="s">
        <v>4</v>
      </c>
    </row>
    <row r="9" spans="1:8" s="10" customFormat="1" ht="7.5" customHeight="1">
      <c r="A9" s="9">
        <v>1</v>
      </c>
      <c r="B9" s="9">
        <v>2</v>
      </c>
      <c r="C9" s="9">
        <v>3</v>
      </c>
      <c r="D9" s="99"/>
      <c r="E9" s="101">
        <v>4</v>
      </c>
      <c r="F9" s="100"/>
      <c r="G9" s="9">
        <v>5</v>
      </c>
      <c r="H9" s="9">
        <v>6</v>
      </c>
    </row>
    <row r="10" spans="1:8" s="15" customFormat="1" ht="25.5" customHeight="1">
      <c r="A10" s="11" t="s">
        <v>1</v>
      </c>
      <c r="B10" s="35"/>
      <c r="C10" s="12" t="s">
        <v>13</v>
      </c>
      <c r="D10" s="13">
        <v>15577618</v>
      </c>
      <c r="E10" s="13">
        <f>SUM(E11:E11)</f>
        <v>65000</v>
      </c>
      <c r="F10" s="13">
        <f aca="true" t="shared" si="0" ref="F10:F19">SUM(D10:E10)</f>
        <v>15642618</v>
      </c>
      <c r="G10" s="14">
        <v>14391618</v>
      </c>
      <c r="H10" s="14">
        <v>1251000</v>
      </c>
    </row>
    <row r="11" spans="1:9" s="17" customFormat="1" ht="24" customHeight="1">
      <c r="A11" s="122"/>
      <c r="B11" s="36" t="s">
        <v>114</v>
      </c>
      <c r="C11" s="19" t="s">
        <v>115</v>
      </c>
      <c r="D11" s="123">
        <v>5784900</v>
      </c>
      <c r="E11" s="127">
        <f>SUM(G11:H11)</f>
        <v>65000</v>
      </c>
      <c r="F11" s="127">
        <f t="shared" si="0"/>
        <v>5849900</v>
      </c>
      <c r="G11" s="127">
        <v>0</v>
      </c>
      <c r="H11" s="123">
        <v>65000</v>
      </c>
      <c r="I11" s="119"/>
    </row>
    <row r="12" spans="1:8" s="15" customFormat="1" ht="25.5" customHeight="1">
      <c r="A12" s="11" t="s">
        <v>116</v>
      </c>
      <c r="B12" s="35"/>
      <c r="C12" s="12" t="s">
        <v>117</v>
      </c>
      <c r="D12" s="13">
        <v>6783000</v>
      </c>
      <c r="E12" s="13">
        <f>SUM(E13:E14)</f>
        <v>143612</v>
      </c>
      <c r="F12" s="13">
        <f t="shared" si="0"/>
        <v>6926612</v>
      </c>
      <c r="G12" s="14">
        <v>6926612</v>
      </c>
      <c r="H12" s="14">
        <v>0</v>
      </c>
    </row>
    <row r="13" spans="1:9" s="17" customFormat="1" ht="24" customHeight="1">
      <c r="A13" s="122"/>
      <c r="B13" s="36" t="s">
        <v>119</v>
      </c>
      <c r="C13" s="19" t="s">
        <v>120</v>
      </c>
      <c r="D13" s="123">
        <v>897500</v>
      </c>
      <c r="E13" s="127">
        <f>SUM(G13:H13)</f>
        <v>160461</v>
      </c>
      <c r="F13" s="127">
        <f t="shared" si="0"/>
        <v>1057961</v>
      </c>
      <c r="G13" s="127">
        <v>160461</v>
      </c>
      <c r="H13" s="123">
        <v>0</v>
      </c>
      <c r="I13" s="119"/>
    </row>
    <row r="14" spans="1:9" s="17" customFormat="1" ht="25.5" customHeight="1">
      <c r="A14" s="124"/>
      <c r="B14" s="36" t="s">
        <v>147</v>
      </c>
      <c r="C14" s="19" t="s">
        <v>148</v>
      </c>
      <c r="D14" s="123">
        <v>345000</v>
      </c>
      <c r="E14" s="127">
        <f>SUM(G14:H14)</f>
        <v>-16849</v>
      </c>
      <c r="F14" s="127">
        <f t="shared" si="0"/>
        <v>328151</v>
      </c>
      <c r="G14" s="127">
        <v>-16849</v>
      </c>
      <c r="H14" s="123">
        <v>0</v>
      </c>
      <c r="I14" s="119"/>
    </row>
    <row r="15" spans="1:8" s="15" customFormat="1" ht="25.5" customHeight="1">
      <c r="A15" s="11" t="s">
        <v>104</v>
      </c>
      <c r="B15" s="35"/>
      <c r="C15" s="12" t="s">
        <v>105</v>
      </c>
      <c r="D15" s="13">
        <v>1329600</v>
      </c>
      <c r="E15" s="13">
        <f>SUM(E16:E18)</f>
        <v>264016</v>
      </c>
      <c r="F15" s="13">
        <f t="shared" si="0"/>
        <v>1593616</v>
      </c>
      <c r="G15" s="14">
        <v>1493616</v>
      </c>
      <c r="H15" s="14">
        <v>100000</v>
      </c>
    </row>
    <row r="16" spans="1:9" s="17" customFormat="1" ht="24" customHeight="1">
      <c r="A16" s="122"/>
      <c r="B16" s="125" t="s">
        <v>108</v>
      </c>
      <c r="C16" s="126" t="s">
        <v>109</v>
      </c>
      <c r="D16" s="123">
        <v>235900</v>
      </c>
      <c r="E16" s="127">
        <f>SUM(G16:H16)</f>
        <v>50000</v>
      </c>
      <c r="F16" s="127">
        <f t="shared" si="0"/>
        <v>285900</v>
      </c>
      <c r="G16" s="127">
        <v>50000</v>
      </c>
      <c r="H16" s="123">
        <v>0</v>
      </c>
      <c r="I16" s="119"/>
    </row>
    <row r="17" spans="1:9" s="17" customFormat="1" ht="24" customHeight="1">
      <c r="A17" s="124"/>
      <c r="B17" s="125" t="s">
        <v>110</v>
      </c>
      <c r="C17" s="126" t="s">
        <v>111</v>
      </c>
      <c r="D17" s="123">
        <v>185600</v>
      </c>
      <c r="E17" s="127">
        <f>SUM(G17:H17)</f>
        <v>120516</v>
      </c>
      <c r="F17" s="127">
        <f t="shared" si="0"/>
        <v>306116</v>
      </c>
      <c r="G17" s="127">
        <v>120516</v>
      </c>
      <c r="H17" s="123">
        <v>0</v>
      </c>
      <c r="I17" s="119"/>
    </row>
    <row r="18" spans="1:9" s="17" customFormat="1" ht="24" customHeight="1">
      <c r="A18" s="23"/>
      <c r="B18" s="125" t="s">
        <v>112</v>
      </c>
      <c r="C18" s="126" t="s">
        <v>113</v>
      </c>
      <c r="D18" s="123">
        <v>212100</v>
      </c>
      <c r="E18" s="127">
        <f>SUM(G18:H18)</f>
        <v>93500</v>
      </c>
      <c r="F18" s="127">
        <f t="shared" si="0"/>
        <v>305600</v>
      </c>
      <c r="G18" s="127">
        <v>93500</v>
      </c>
      <c r="H18" s="123">
        <v>0</v>
      </c>
      <c r="I18" s="119"/>
    </row>
    <row r="19" spans="1:8" s="30" customFormat="1" ht="19.5" customHeight="1">
      <c r="A19" s="210" t="s">
        <v>40</v>
      </c>
      <c r="B19" s="220"/>
      <c r="C19" s="211"/>
      <c r="D19" s="28">
        <v>44757025</v>
      </c>
      <c r="E19" s="28">
        <f>SUM(E10,E12,E15)</f>
        <v>472628</v>
      </c>
      <c r="F19" s="28">
        <f t="shared" si="0"/>
        <v>45229653</v>
      </c>
      <c r="G19" s="28">
        <v>34054906</v>
      </c>
      <c r="H19" s="29">
        <v>11174747</v>
      </c>
    </row>
    <row r="20" ht="12.75">
      <c r="C20" s="17"/>
    </row>
    <row r="21" spans="3:7" ht="15.75">
      <c r="C21" s="17"/>
      <c r="G21" s="84" t="s">
        <v>10</v>
      </c>
    </row>
    <row r="22" spans="3:7" ht="15.75">
      <c r="C22" s="17"/>
      <c r="G22" s="84"/>
    </row>
    <row r="23" spans="3:7" ht="15.75">
      <c r="C23" s="17"/>
      <c r="G23" s="84" t="s">
        <v>14</v>
      </c>
    </row>
    <row r="24" ht="12.75">
      <c r="C24" s="17"/>
    </row>
    <row r="25" ht="12.75">
      <c r="C25" s="17"/>
    </row>
    <row r="26" ht="12.75">
      <c r="C26" s="17"/>
    </row>
    <row r="27" ht="12.75">
      <c r="C27" s="17"/>
    </row>
    <row r="28" ht="12.75">
      <c r="C28" s="17"/>
    </row>
    <row r="29" ht="12.75">
      <c r="C29" s="17"/>
    </row>
    <row r="30" ht="12.75">
      <c r="C30" s="17"/>
    </row>
    <row r="31" ht="12.75">
      <c r="C31" s="17"/>
    </row>
    <row r="32" ht="12.75">
      <c r="C32" s="17"/>
    </row>
    <row r="33" ht="12.75">
      <c r="C33" s="17"/>
    </row>
    <row r="34" ht="12.75">
      <c r="C34" s="17"/>
    </row>
    <row r="35" ht="12.75">
      <c r="C35" s="17"/>
    </row>
    <row r="36" ht="12.75">
      <c r="C36" s="17"/>
    </row>
    <row r="37" ht="12.75">
      <c r="C37" s="17"/>
    </row>
    <row r="38" ht="12.75">
      <c r="C38" s="17"/>
    </row>
    <row r="39" ht="12.75">
      <c r="C39" s="17"/>
    </row>
    <row r="40" ht="12.75">
      <c r="C40" s="17"/>
    </row>
    <row r="41" ht="12.75">
      <c r="C41" s="17"/>
    </row>
    <row r="42" ht="12.75">
      <c r="C42" s="17"/>
    </row>
    <row r="43" ht="12.75">
      <c r="C43" s="17"/>
    </row>
    <row r="44" ht="12.75">
      <c r="C44" s="17"/>
    </row>
  </sheetData>
  <sheetProtection/>
  <mergeCells count="6">
    <mergeCell ref="A19:C19"/>
    <mergeCell ref="A6:A7"/>
    <mergeCell ref="B6:B7"/>
    <mergeCell ref="C6:C7"/>
    <mergeCell ref="D6:H6"/>
    <mergeCell ref="G7:H7"/>
  </mergeCells>
  <printOptions/>
  <pageMargins left="1.11" right="0.6299212598425197" top="1.3385826771653544" bottom="0.7480314960629921" header="0.8267716535433072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C1">
      <selection activeCell="N1" sqref="N1:N2"/>
    </sheetView>
  </sheetViews>
  <sheetFormatPr defaultColWidth="9.140625" defaultRowHeight="12.75"/>
  <cols>
    <col min="1" max="1" width="4.7109375" style="17" customWidth="1"/>
    <col min="2" max="2" width="7.28125" style="17" customWidth="1"/>
    <col min="3" max="3" width="24.8515625" style="17" customWidth="1"/>
    <col min="4" max="8" width="10.140625" style="17" customWidth="1"/>
    <col min="9" max="10" width="9.7109375" style="17" customWidth="1"/>
  </cols>
  <sheetData>
    <row r="1" spans="1:14" ht="18">
      <c r="A1" s="30"/>
      <c r="B1" s="38"/>
      <c r="C1" s="38"/>
      <c r="D1" s="38"/>
      <c r="E1" s="38"/>
      <c r="F1" s="38"/>
      <c r="G1" s="38"/>
      <c r="H1" s="39"/>
      <c r="I1" s="31"/>
      <c r="J1" s="38"/>
      <c r="N1" s="37" t="s">
        <v>237</v>
      </c>
    </row>
    <row r="2" spans="1:14" ht="17.25" customHeight="1">
      <c r="A2" s="30"/>
      <c r="B2" s="38"/>
      <c r="C2" s="38"/>
      <c r="D2" s="38"/>
      <c r="E2" s="38"/>
      <c r="F2" s="38"/>
      <c r="G2" s="38"/>
      <c r="H2" s="38"/>
      <c r="I2" s="31"/>
      <c r="J2" s="38"/>
      <c r="N2" s="37" t="s">
        <v>235</v>
      </c>
    </row>
    <row r="3" spans="1:14" ht="17.25" customHeight="1">
      <c r="A3" s="30"/>
      <c r="B3" s="38"/>
      <c r="C3" s="38"/>
      <c r="D3" s="38"/>
      <c r="E3" s="38"/>
      <c r="F3" s="38"/>
      <c r="G3" s="38"/>
      <c r="H3" s="38"/>
      <c r="I3" s="31"/>
      <c r="J3" s="38"/>
      <c r="N3" s="32" t="s">
        <v>103</v>
      </c>
    </row>
    <row r="4" spans="1:10" ht="18">
      <c r="A4" s="40" t="s">
        <v>54</v>
      </c>
      <c r="B4" s="41"/>
      <c r="C4" s="41"/>
      <c r="D4" s="41"/>
      <c r="E4" s="41"/>
      <c r="F4" s="41"/>
      <c r="I4" s="139"/>
      <c r="J4" s="42"/>
    </row>
    <row r="5" spans="1:10" ht="12.75">
      <c r="A5" s="41"/>
      <c r="B5" s="41"/>
      <c r="C5" s="41"/>
      <c r="D5" s="41"/>
      <c r="E5" s="41"/>
      <c r="F5" s="41"/>
      <c r="G5" s="43"/>
      <c r="I5" s="31"/>
      <c r="J5" s="42"/>
    </row>
    <row r="6" spans="1:14" s="45" customFormat="1" ht="20.25" customHeight="1">
      <c r="A6" s="226" t="s">
        <v>11</v>
      </c>
      <c r="B6" s="226" t="s">
        <v>5</v>
      </c>
      <c r="C6" s="226" t="s">
        <v>38</v>
      </c>
      <c r="D6" s="44"/>
      <c r="E6" s="109" t="s">
        <v>17</v>
      </c>
      <c r="F6" s="88"/>
      <c r="G6" s="226" t="s">
        <v>100</v>
      </c>
      <c r="H6" s="221" t="s">
        <v>16</v>
      </c>
      <c r="I6" s="222"/>
      <c r="J6" s="226" t="s">
        <v>41</v>
      </c>
      <c r="K6" s="228" t="s">
        <v>42</v>
      </c>
      <c r="L6" s="226" t="s">
        <v>43</v>
      </c>
      <c r="M6" s="226" t="s">
        <v>44</v>
      </c>
      <c r="N6" s="226" t="s">
        <v>45</v>
      </c>
    </row>
    <row r="7" spans="1:14" s="45" customFormat="1" ht="86.25" customHeight="1">
      <c r="A7" s="227"/>
      <c r="B7" s="227"/>
      <c r="C7" s="227"/>
      <c r="D7" s="87" t="s">
        <v>97</v>
      </c>
      <c r="E7" s="87" t="s">
        <v>99</v>
      </c>
      <c r="F7" s="87" t="s">
        <v>98</v>
      </c>
      <c r="G7" s="227"/>
      <c r="H7" s="46" t="s">
        <v>101</v>
      </c>
      <c r="I7" s="47" t="s">
        <v>102</v>
      </c>
      <c r="J7" s="227"/>
      <c r="K7" s="229"/>
      <c r="L7" s="227"/>
      <c r="M7" s="227"/>
      <c r="N7" s="227"/>
    </row>
    <row r="8" spans="1:14" s="45" customFormat="1" ht="6" customHeight="1">
      <c r="A8" s="48">
        <v>1</v>
      </c>
      <c r="B8" s="48">
        <v>2</v>
      </c>
      <c r="C8" s="48">
        <v>3</v>
      </c>
      <c r="D8" s="110"/>
      <c r="E8" s="112">
        <v>4</v>
      </c>
      <c r="F8" s="111"/>
      <c r="G8" s="48">
        <v>5</v>
      </c>
      <c r="H8" s="48">
        <v>6</v>
      </c>
      <c r="I8" s="48">
        <v>7</v>
      </c>
      <c r="J8" s="48">
        <v>8</v>
      </c>
      <c r="K8" s="48">
        <v>9</v>
      </c>
      <c r="L8" s="48">
        <v>10</v>
      </c>
      <c r="M8" s="48">
        <v>11</v>
      </c>
      <c r="N8" s="48">
        <v>12</v>
      </c>
    </row>
    <row r="9" spans="1:14" s="15" customFormat="1" ht="25.5" customHeight="1">
      <c r="A9" s="11" t="s">
        <v>116</v>
      </c>
      <c r="B9" s="35"/>
      <c r="C9" s="12" t="s">
        <v>117</v>
      </c>
      <c r="D9" s="49">
        <v>6783000</v>
      </c>
      <c r="E9" s="49">
        <f>SUM(E10:E11)</f>
        <v>143614</v>
      </c>
      <c r="F9" s="49">
        <f aca="true" t="shared" si="0" ref="F9:F18">SUM(D9:E9)</f>
        <v>6926614</v>
      </c>
      <c r="G9" s="49">
        <v>1647651</v>
      </c>
      <c r="H9" s="49">
        <v>975450</v>
      </c>
      <c r="I9" s="49">
        <v>689050</v>
      </c>
      <c r="J9" s="49">
        <v>0</v>
      </c>
      <c r="K9" s="49">
        <v>5118500</v>
      </c>
      <c r="L9" s="49">
        <f>SUM(L10:L10)</f>
        <v>160463</v>
      </c>
      <c r="M9" s="49">
        <f>SUM(M10:M10)</f>
        <v>0</v>
      </c>
      <c r="N9" s="49">
        <f>SUM(N10:N10)</f>
        <v>0</v>
      </c>
    </row>
    <row r="10" spans="1:14" s="90" customFormat="1" ht="25.5" customHeight="1">
      <c r="A10" s="128"/>
      <c r="B10" s="36" t="s">
        <v>119</v>
      </c>
      <c r="C10" s="19" t="s">
        <v>120</v>
      </c>
      <c r="D10" s="129">
        <v>897500</v>
      </c>
      <c r="E10" s="129">
        <f>SUM(G10,J10:N10)</f>
        <v>160463</v>
      </c>
      <c r="F10" s="129">
        <f t="shared" si="0"/>
        <v>1057963</v>
      </c>
      <c r="G10" s="129">
        <f aca="true" t="shared" si="1" ref="G10:G18">SUM(H10:I10)</f>
        <v>0</v>
      </c>
      <c r="H10" s="129">
        <v>1250</v>
      </c>
      <c r="I10" s="129">
        <v>-1250</v>
      </c>
      <c r="J10" s="129">
        <v>0</v>
      </c>
      <c r="K10" s="129">
        <v>0</v>
      </c>
      <c r="L10" s="129">
        <v>160463</v>
      </c>
      <c r="M10" s="129">
        <v>0</v>
      </c>
      <c r="N10" s="129">
        <v>0</v>
      </c>
    </row>
    <row r="11" spans="1:14" s="90" customFormat="1" ht="39.75" customHeight="1">
      <c r="A11" s="130"/>
      <c r="B11" s="36" t="s">
        <v>147</v>
      </c>
      <c r="C11" s="19" t="s">
        <v>148</v>
      </c>
      <c r="D11" s="129">
        <v>345000</v>
      </c>
      <c r="E11" s="129">
        <f>SUM(G11,J11:N11)</f>
        <v>-16849</v>
      </c>
      <c r="F11" s="129">
        <f t="shared" si="0"/>
        <v>328151</v>
      </c>
      <c r="G11" s="129">
        <f t="shared" si="1"/>
        <v>-16849</v>
      </c>
      <c r="H11" s="129">
        <v>0</v>
      </c>
      <c r="I11" s="129">
        <v>-16849</v>
      </c>
      <c r="J11" s="129">
        <v>0</v>
      </c>
      <c r="K11" s="129">
        <v>0</v>
      </c>
      <c r="L11" s="129">
        <v>0</v>
      </c>
      <c r="M11" s="129">
        <v>0</v>
      </c>
      <c r="N11" s="129">
        <v>0</v>
      </c>
    </row>
    <row r="12" spans="1:14" s="15" customFormat="1" ht="38.25">
      <c r="A12" s="11" t="s">
        <v>104</v>
      </c>
      <c r="B12" s="35"/>
      <c r="C12" s="12" t="s">
        <v>105</v>
      </c>
      <c r="D12" s="49">
        <v>1229600</v>
      </c>
      <c r="E12" s="49">
        <f>SUM(E13:E15)</f>
        <v>264016</v>
      </c>
      <c r="F12" s="49">
        <f t="shared" si="0"/>
        <v>1493616</v>
      </c>
      <c r="G12" s="49">
        <f t="shared" si="1"/>
        <v>1489616</v>
      </c>
      <c r="H12" s="49">
        <v>210500</v>
      </c>
      <c r="I12" s="49">
        <v>1279116</v>
      </c>
      <c r="J12" s="49">
        <v>0</v>
      </c>
      <c r="K12" s="49">
        <v>4000</v>
      </c>
      <c r="L12" s="49">
        <f>SUM(L13:L13)</f>
        <v>0</v>
      </c>
      <c r="M12" s="49">
        <f>SUM(M13:M13)</f>
        <v>0</v>
      </c>
      <c r="N12" s="49">
        <f>SUM(N13:N13)</f>
        <v>0</v>
      </c>
    </row>
    <row r="13" spans="1:14" s="90" customFormat="1" ht="25.5" customHeight="1">
      <c r="A13" s="128"/>
      <c r="B13" s="125" t="s">
        <v>108</v>
      </c>
      <c r="C13" s="126" t="s">
        <v>109</v>
      </c>
      <c r="D13" s="129">
        <v>235900</v>
      </c>
      <c r="E13" s="129">
        <f>SUM(G13,J13:N13)</f>
        <v>50000</v>
      </c>
      <c r="F13" s="129">
        <f t="shared" si="0"/>
        <v>285900</v>
      </c>
      <c r="G13" s="129">
        <f t="shared" si="1"/>
        <v>50000</v>
      </c>
      <c r="H13" s="129">
        <v>0</v>
      </c>
      <c r="I13" s="129">
        <v>50000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</row>
    <row r="14" spans="1:14" s="90" customFormat="1" ht="25.5" customHeight="1">
      <c r="A14" s="130"/>
      <c r="B14" s="125" t="s">
        <v>110</v>
      </c>
      <c r="C14" s="126" t="s">
        <v>111</v>
      </c>
      <c r="D14" s="129">
        <v>185600</v>
      </c>
      <c r="E14" s="129">
        <f>SUM(G14,J14:N14)</f>
        <v>120516</v>
      </c>
      <c r="F14" s="129">
        <f t="shared" si="0"/>
        <v>306116</v>
      </c>
      <c r="G14" s="129">
        <f t="shared" si="1"/>
        <v>120516</v>
      </c>
      <c r="H14" s="129">
        <v>0</v>
      </c>
      <c r="I14" s="129">
        <v>120516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</row>
    <row r="15" spans="1:14" s="90" customFormat="1" ht="25.5" customHeight="1">
      <c r="A15" s="131"/>
      <c r="B15" s="125" t="s">
        <v>112</v>
      </c>
      <c r="C15" s="126" t="s">
        <v>113</v>
      </c>
      <c r="D15" s="129">
        <v>212100</v>
      </c>
      <c r="E15" s="129">
        <f>SUM(G15,J15:N15)</f>
        <v>93500</v>
      </c>
      <c r="F15" s="129">
        <f t="shared" si="0"/>
        <v>305600</v>
      </c>
      <c r="G15" s="129">
        <f t="shared" si="1"/>
        <v>93500</v>
      </c>
      <c r="H15" s="129">
        <v>0</v>
      </c>
      <c r="I15" s="129">
        <v>93500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</row>
    <row r="16" spans="1:14" s="15" customFormat="1" ht="25.5" customHeight="1">
      <c r="A16" s="11" t="s">
        <v>143</v>
      </c>
      <c r="B16" s="35"/>
      <c r="C16" s="12" t="s">
        <v>144</v>
      </c>
      <c r="D16" s="49">
        <v>1176000</v>
      </c>
      <c r="E16" s="49">
        <f>SUM(E17)</f>
        <v>0</v>
      </c>
      <c r="F16" s="49">
        <f t="shared" si="0"/>
        <v>1176000</v>
      </c>
      <c r="G16" s="49">
        <f t="shared" si="1"/>
        <v>156000</v>
      </c>
      <c r="H16" s="49">
        <v>51000</v>
      </c>
      <c r="I16" s="49">
        <v>105000</v>
      </c>
      <c r="J16" s="49">
        <v>1020000</v>
      </c>
      <c r="K16" s="49">
        <v>0</v>
      </c>
      <c r="L16" s="49">
        <f>SUM(L17:L17)</f>
        <v>0</v>
      </c>
      <c r="M16" s="49">
        <f>SUM(M17:M17)</f>
        <v>0</v>
      </c>
      <c r="N16" s="49">
        <f>SUM(N17:N17)</f>
        <v>0</v>
      </c>
    </row>
    <row r="17" spans="1:14" s="90" customFormat="1" ht="25.5" customHeight="1">
      <c r="A17" s="128"/>
      <c r="B17" s="36" t="s">
        <v>145</v>
      </c>
      <c r="C17" s="19" t="s">
        <v>146</v>
      </c>
      <c r="D17" s="129">
        <v>150000</v>
      </c>
      <c r="E17" s="129">
        <f>SUM(G17,J17:N17)</f>
        <v>0</v>
      </c>
      <c r="F17" s="129">
        <f t="shared" si="0"/>
        <v>150000</v>
      </c>
      <c r="G17" s="129">
        <f t="shared" si="1"/>
        <v>0</v>
      </c>
      <c r="H17" s="129">
        <v>51000</v>
      </c>
      <c r="I17" s="129">
        <v>-51000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</row>
    <row r="18" spans="1:14" s="140" customFormat="1" ht="21" customHeight="1">
      <c r="A18" s="223" t="s">
        <v>46</v>
      </c>
      <c r="B18" s="224"/>
      <c r="C18" s="225"/>
      <c r="D18" s="49">
        <v>33647278</v>
      </c>
      <c r="E18" s="49">
        <f>SUM(E9,E12,E16)</f>
        <v>407630</v>
      </c>
      <c r="F18" s="49">
        <f t="shared" si="0"/>
        <v>34054908</v>
      </c>
      <c r="G18" s="49">
        <f t="shared" si="1"/>
        <v>23879645</v>
      </c>
      <c r="H18" s="49">
        <v>16631710</v>
      </c>
      <c r="I18" s="49">
        <v>7247935</v>
      </c>
      <c r="J18" s="49">
        <v>3859900</v>
      </c>
      <c r="K18" s="49">
        <v>5356400</v>
      </c>
      <c r="L18" s="49">
        <v>160463</v>
      </c>
      <c r="M18" s="49">
        <v>32200</v>
      </c>
      <c r="N18" s="49">
        <v>766300</v>
      </c>
    </row>
    <row r="19" ht="12.75">
      <c r="G19" s="18"/>
    </row>
    <row r="20" spans="4:12" ht="15.75">
      <c r="D20" s="18"/>
      <c r="E20" s="18"/>
      <c r="F20" s="18"/>
      <c r="G20" s="18"/>
      <c r="H20" s="18"/>
      <c r="L20" s="84" t="s">
        <v>10</v>
      </c>
    </row>
    <row r="21" spans="8:12" ht="15.75">
      <c r="H21" s="18"/>
      <c r="L21" s="84"/>
    </row>
    <row r="22" ht="15.75">
      <c r="L22" s="84" t="s">
        <v>14</v>
      </c>
    </row>
  </sheetData>
  <sheetProtection/>
  <mergeCells count="11">
    <mergeCell ref="N6:N7"/>
    <mergeCell ref="A6:A7"/>
    <mergeCell ref="B6:B7"/>
    <mergeCell ref="C6:C7"/>
    <mergeCell ref="G6:G7"/>
    <mergeCell ref="H6:I6"/>
    <mergeCell ref="A18:C18"/>
    <mergeCell ref="J6:J7"/>
    <mergeCell ref="K6:K7"/>
    <mergeCell ref="L6:L7"/>
    <mergeCell ref="M6:M7"/>
  </mergeCells>
  <printOptions/>
  <pageMargins left="0.35" right="0.31" top="0.69" bottom="0.39" header="0.63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K1" sqref="K1:K2"/>
    </sheetView>
  </sheetViews>
  <sheetFormatPr defaultColWidth="9.140625" defaultRowHeight="12.75"/>
  <cols>
    <col min="1" max="1" width="5.140625" style="52" customWidth="1"/>
    <col min="2" max="2" width="7.28125" style="52" customWidth="1"/>
    <col min="3" max="3" width="25.00390625" style="17" customWidth="1"/>
    <col min="4" max="7" width="11.57421875" style="17" customWidth="1"/>
    <col min="8" max="8" width="13.7109375" style="17" customWidth="1"/>
    <col min="9" max="9" width="11.7109375" style="17" customWidth="1"/>
    <col min="10" max="11" width="11.7109375" style="0" customWidth="1"/>
  </cols>
  <sheetData>
    <row r="1" spans="1:11" ht="18">
      <c r="A1" s="53"/>
      <c r="B1" s="53"/>
      <c r="C1" s="53"/>
      <c r="D1" s="54"/>
      <c r="E1" s="54"/>
      <c r="F1" s="54"/>
      <c r="J1" s="55"/>
      <c r="K1" s="37" t="s">
        <v>238</v>
      </c>
    </row>
    <row r="2" spans="1:11" ht="16.5" customHeight="1">
      <c r="A2" s="53"/>
      <c r="B2" s="53"/>
      <c r="C2" s="53"/>
      <c r="D2" s="53"/>
      <c r="E2" s="53"/>
      <c r="F2" s="53"/>
      <c r="G2" s="53"/>
      <c r="J2" s="56"/>
      <c r="K2" s="37" t="s">
        <v>235</v>
      </c>
    </row>
    <row r="3" spans="1:11" ht="16.5" customHeight="1">
      <c r="A3" s="53"/>
      <c r="B3" s="53"/>
      <c r="C3" s="53"/>
      <c r="D3" s="53"/>
      <c r="E3" s="53"/>
      <c r="F3" s="53"/>
      <c r="G3" s="53"/>
      <c r="J3" s="56"/>
      <c r="K3" s="32" t="s">
        <v>103</v>
      </c>
    </row>
    <row r="4" spans="1:11" ht="18">
      <c r="A4" s="57" t="s">
        <v>55</v>
      </c>
      <c r="B4" s="41"/>
      <c r="C4" s="41"/>
      <c r="G4" s="38"/>
      <c r="H4" s="38"/>
      <c r="I4" s="38"/>
      <c r="J4" s="38"/>
      <c r="K4" s="38"/>
    </row>
    <row r="5" spans="1:11" ht="12" customHeight="1">
      <c r="A5" s="41"/>
      <c r="B5" s="41"/>
      <c r="C5" s="41"/>
      <c r="D5" s="30"/>
      <c r="E5" s="30"/>
      <c r="F5" s="30"/>
      <c r="G5" s="38"/>
      <c r="H5" s="38"/>
      <c r="I5" s="38"/>
      <c r="J5" s="38"/>
      <c r="K5" s="38"/>
    </row>
    <row r="6" spans="1:11" s="45" customFormat="1" ht="20.25" customHeight="1">
      <c r="A6" s="226" t="s">
        <v>11</v>
      </c>
      <c r="B6" s="226" t="s">
        <v>5</v>
      </c>
      <c r="C6" s="226" t="s">
        <v>38</v>
      </c>
      <c r="D6" s="44"/>
      <c r="E6" s="109" t="s">
        <v>17</v>
      </c>
      <c r="F6" s="88"/>
      <c r="G6" s="226" t="s">
        <v>47</v>
      </c>
      <c r="H6" s="44" t="s">
        <v>48</v>
      </c>
      <c r="I6" s="226" t="s">
        <v>49</v>
      </c>
      <c r="J6" s="226" t="s">
        <v>50</v>
      </c>
      <c r="K6" s="226" t="s">
        <v>2</v>
      </c>
    </row>
    <row r="7" spans="1:11" s="45" customFormat="1" ht="69" customHeight="1">
      <c r="A7" s="227"/>
      <c r="B7" s="227"/>
      <c r="C7" s="227"/>
      <c r="D7" s="87" t="s">
        <v>97</v>
      </c>
      <c r="E7" s="87" t="s">
        <v>99</v>
      </c>
      <c r="F7" s="87" t="s">
        <v>98</v>
      </c>
      <c r="G7" s="227"/>
      <c r="H7" s="58" t="s">
        <v>51</v>
      </c>
      <c r="I7" s="227"/>
      <c r="J7" s="227"/>
      <c r="K7" s="227"/>
    </row>
    <row r="8" spans="1:11" s="45" customFormat="1" ht="6" customHeight="1">
      <c r="A8" s="48">
        <v>1</v>
      </c>
      <c r="B8" s="48">
        <v>2</v>
      </c>
      <c r="C8" s="48">
        <v>3</v>
      </c>
      <c r="D8" s="48">
        <v>4</v>
      </c>
      <c r="E8" s="48"/>
      <c r="F8" s="48"/>
      <c r="G8" s="48">
        <v>5</v>
      </c>
      <c r="H8" s="48">
        <v>6</v>
      </c>
      <c r="I8" s="48">
        <v>7</v>
      </c>
      <c r="J8" s="48">
        <v>8</v>
      </c>
      <c r="K8" s="48">
        <v>8</v>
      </c>
    </row>
    <row r="9" spans="1:11" s="15" customFormat="1" ht="18" customHeight="1">
      <c r="A9" s="59">
        <v>801</v>
      </c>
      <c r="B9" s="59"/>
      <c r="C9" s="60" t="s">
        <v>13</v>
      </c>
      <c r="D9" s="61">
        <v>1186000</v>
      </c>
      <c r="E9" s="61">
        <f>SUM(E10)</f>
        <v>65000</v>
      </c>
      <c r="F9" s="61">
        <f>SUM(D9:E9)</f>
        <v>1251000</v>
      </c>
      <c r="G9" s="61">
        <v>1251000</v>
      </c>
      <c r="H9" s="61">
        <f>SUM(H10)</f>
        <v>0</v>
      </c>
      <c r="I9" s="61">
        <f>SUM(I10)</f>
        <v>0</v>
      </c>
      <c r="J9" s="61">
        <f>SUM(J10)</f>
        <v>0</v>
      </c>
      <c r="K9" s="61">
        <f>SUM(K10)</f>
        <v>0</v>
      </c>
    </row>
    <row r="10" spans="1:11" s="50" customFormat="1" ht="17.25" customHeight="1">
      <c r="A10" s="62"/>
      <c r="B10" s="62">
        <v>80101</v>
      </c>
      <c r="C10" s="132" t="s">
        <v>115</v>
      </c>
      <c r="D10" s="63">
        <v>0</v>
      </c>
      <c r="E10" s="63">
        <f>SUM(G10)</f>
        <v>65000</v>
      </c>
      <c r="F10" s="63">
        <f>SUM(D10:E10)</f>
        <v>65000</v>
      </c>
      <c r="G10" s="63">
        <v>65000</v>
      </c>
      <c r="H10" s="63">
        <v>0</v>
      </c>
      <c r="I10" s="63">
        <v>0</v>
      </c>
      <c r="J10" s="63">
        <v>0</v>
      </c>
      <c r="K10" s="63">
        <v>0</v>
      </c>
    </row>
    <row r="11" spans="1:11" s="140" customFormat="1" ht="18" customHeight="1">
      <c r="A11" s="223" t="s">
        <v>46</v>
      </c>
      <c r="B11" s="224"/>
      <c r="C11" s="225"/>
      <c r="D11" s="49">
        <v>11109747</v>
      </c>
      <c r="E11" s="49">
        <f>SUM(E9)</f>
        <v>65000</v>
      </c>
      <c r="F11" s="49">
        <f>SUM(D11:E11)</f>
        <v>11174747</v>
      </c>
      <c r="G11" s="49">
        <v>11138000</v>
      </c>
      <c r="H11" s="49">
        <f>SUM(H9)</f>
        <v>0</v>
      </c>
      <c r="I11" s="49">
        <f>SUM(I9)</f>
        <v>0</v>
      </c>
      <c r="J11" s="49">
        <f>SUM(J9)</f>
        <v>0</v>
      </c>
      <c r="K11" s="49">
        <v>36747</v>
      </c>
    </row>
    <row r="13" ht="12.75">
      <c r="A13" s="64"/>
    </row>
    <row r="14" spans="7:10" ht="15.75">
      <c r="G14" s="18"/>
      <c r="J14" s="84" t="s">
        <v>10</v>
      </c>
    </row>
    <row r="15" ht="15.75">
      <c r="J15" s="84"/>
    </row>
    <row r="16" ht="15.75">
      <c r="J16" s="84" t="s">
        <v>14</v>
      </c>
    </row>
  </sheetData>
  <sheetProtection/>
  <mergeCells count="8">
    <mergeCell ref="A11:C11"/>
    <mergeCell ref="J6:J7"/>
    <mergeCell ref="K6:K7"/>
    <mergeCell ref="A6:A7"/>
    <mergeCell ref="B6:B7"/>
    <mergeCell ref="C6:C7"/>
    <mergeCell ref="G6:G7"/>
    <mergeCell ref="I6:I7"/>
  </mergeCells>
  <printOptions/>
  <pageMargins left="0.7086614173228347" right="0.7086614173228347" top="1.2" bottom="0.7480314960629921" header="0.76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K1" sqref="K1:K2"/>
    </sheetView>
  </sheetViews>
  <sheetFormatPr defaultColWidth="9.140625" defaultRowHeight="12.75"/>
  <cols>
    <col min="1" max="1" width="5.57421875" style="17" customWidth="1"/>
    <col min="2" max="2" width="6.8515625" style="17" customWidth="1"/>
    <col min="3" max="3" width="7.7109375" style="17" customWidth="1"/>
    <col min="4" max="4" width="32.8515625" style="17" customWidth="1"/>
    <col min="5" max="5" width="12.00390625" style="17" customWidth="1"/>
    <col min="6" max="9" width="10.7109375" style="17" customWidth="1"/>
    <col min="10" max="10" width="13.421875" style="17" customWidth="1"/>
    <col min="11" max="11" width="14.00390625" style="17" customWidth="1"/>
    <col min="12" max="16384" width="9.140625" style="17" customWidth="1"/>
  </cols>
  <sheetData>
    <row r="1" ht="12.75">
      <c r="K1" s="37" t="s">
        <v>239</v>
      </c>
    </row>
    <row r="2" ht="12.75">
      <c r="K2" s="37" t="s">
        <v>235</v>
      </c>
    </row>
    <row r="3" ht="12.75" customHeight="1">
      <c r="K3" s="32" t="s">
        <v>103</v>
      </c>
    </row>
    <row r="4" ht="12.75" customHeight="1">
      <c r="K4" s="32"/>
    </row>
    <row r="5" spans="1:11" ht="18">
      <c r="A5" s="230" t="s">
        <v>56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</row>
    <row r="6" spans="1:11" ht="10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6"/>
    </row>
    <row r="7" spans="1:11" s="67" customFormat="1" ht="19.5" customHeight="1">
      <c r="A7" s="231" t="s">
        <v>20</v>
      </c>
      <c r="B7" s="231" t="s">
        <v>11</v>
      </c>
      <c r="C7" s="231" t="s">
        <v>12</v>
      </c>
      <c r="D7" s="232" t="s">
        <v>57</v>
      </c>
      <c r="E7" s="232" t="s">
        <v>58</v>
      </c>
      <c r="F7" s="232" t="s">
        <v>0</v>
      </c>
      <c r="G7" s="232"/>
      <c r="H7" s="232"/>
      <c r="I7" s="232"/>
      <c r="J7" s="232"/>
      <c r="K7" s="232" t="s">
        <v>59</v>
      </c>
    </row>
    <row r="8" spans="1:11" s="67" customFormat="1" ht="19.5" customHeight="1">
      <c r="A8" s="231"/>
      <c r="B8" s="231"/>
      <c r="C8" s="231"/>
      <c r="D8" s="232"/>
      <c r="E8" s="232"/>
      <c r="F8" s="232" t="s">
        <v>60</v>
      </c>
      <c r="G8" s="232" t="s">
        <v>21</v>
      </c>
      <c r="H8" s="232"/>
      <c r="I8" s="232"/>
      <c r="J8" s="232"/>
      <c r="K8" s="232"/>
    </row>
    <row r="9" spans="1:11" s="67" customFormat="1" ht="29.25" customHeight="1">
      <c r="A9" s="231"/>
      <c r="B9" s="231"/>
      <c r="C9" s="231"/>
      <c r="D9" s="232"/>
      <c r="E9" s="232"/>
      <c r="F9" s="232"/>
      <c r="G9" s="232" t="s">
        <v>61</v>
      </c>
      <c r="H9" s="232" t="s">
        <v>62</v>
      </c>
      <c r="I9" s="232" t="s">
        <v>63</v>
      </c>
      <c r="J9" s="232" t="s">
        <v>64</v>
      </c>
      <c r="K9" s="232"/>
    </row>
    <row r="10" spans="1:11" s="67" customFormat="1" ht="19.5" customHeight="1">
      <c r="A10" s="231"/>
      <c r="B10" s="231"/>
      <c r="C10" s="231"/>
      <c r="D10" s="232"/>
      <c r="E10" s="232"/>
      <c r="F10" s="232"/>
      <c r="G10" s="232"/>
      <c r="H10" s="232"/>
      <c r="I10" s="232"/>
      <c r="J10" s="232"/>
      <c r="K10" s="232"/>
    </row>
    <row r="11" spans="1:11" s="67" customFormat="1" ht="10.5" customHeight="1">
      <c r="A11" s="231"/>
      <c r="B11" s="231"/>
      <c r="C11" s="231"/>
      <c r="D11" s="232"/>
      <c r="E11" s="232"/>
      <c r="F11" s="232"/>
      <c r="G11" s="232"/>
      <c r="H11" s="232"/>
      <c r="I11" s="232"/>
      <c r="J11" s="232"/>
      <c r="K11" s="232"/>
    </row>
    <row r="12" spans="1:11" ht="7.5" customHeight="1">
      <c r="A12" s="68">
        <v>1</v>
      </c>
      <c r="B12" s="68">
        <v>2</v>
      </c>
      <c r="C12" s="68">
        <v>3</v>
      </c>
      <c r="D12" s="68">
        <v>5</v>
      </c>
      <c r="E12" s="68">
        <v>6</v>
      </c>
      <c r="F12" s="68">
        <v>7</v>
      </c>
      <c r="G12" s="68">
        <v>8</v>
      </c>
      <c r="H12" s="68">
        <v>9</v>
      </c>
      <c r="I12" s="68">
        <v>10</v>
      </c>
      <c r="J12" s="68">
        <v>11</v>
      </c>
      <c r="K12" s="68">
        <v>12</v>
      </c>
    </row>
    <row r="13" spans="1:11" ht="37.5" customHeight="1">
      <c r="A13" s="69" t="s">
        <v>22</v>
      </c>
      <c r="B13" s="69">
        <v>600</v>
      </c>
      <c r="C13" s="69">
        <v>60016</v>
      </c>
      <c r="D13" s="22" t="s">
        <v>24</v>
      </c>
      <c r="E13" s="21">
        <v>2000000</v>
      </c>
      <c r="F13" s="21">
        <f>SUM(G13,H13,I13,J13)</f>
        <v>2000000</v>
      </c>
      <c r="G13" s="21">
        <v>2000000</v>
      </c>
      <c r="H13" s="21">
        <v>0</v>
      </c>
      <c r="I13" s="70" t="s">
        <v>65</v>
      </c>
      <c r="J13" s="21">
        <v>0</v>
      </c>
      <c r="K13" s="69" t="s">
        <v>23</v>
      </c>
    </row>
    <row r="14" spans="1:11" ht="37.5" customHeight="1">
      <c r="A14" s="69" t="s">
        <v>25</v>
      </c>
      <c r="B14" s="69">
        <v>700</v>
      </c>
      <c r="C14" s="69">
        <v>70095</v>
      </c>
      <c r="D14" s="72" t="s">
        <v>68</v>
      </c>
      <c r="E14" s="21">
        <v>515000</v>
      </c>
      <c r="F14" s="21">
        <v>515000</v>
      </c>
      <c r="G14" s="21">
        <v>310000</v>
      </c>
      <c r="H14" s="21">
        <v>0</v>
      </c>
      <c r="I14" s="71" t="s">
        <v>69</v>
      </c>
      <c r="J14" s="21">
        <v>0</v>
      </c>
      <c r="K14" s="69" t="s">
        <v>23</v>
      </c>
    </row>
    <row r="15" spans="1:11" ht="37.5" customHeight="1">
      <c r="A15" s="69" t="s">
        <v>26</v>
      </c>
      <c r="B15" s="69">
        <v>750</v>
      </c>
      <c r="C15" s="69">
        <v>75023</v>
      </c>
      <c r="D15" s="22" t="s">
        <v>70</v>
      </c>
      <c r="E15" s="21">
        <v>175000</v>
      </c>
      <c r="F15" s="21">
        <v>175000</v>
      </c>
      <c r="G15" s="21">
        <v>175000</v>
      </c>
      <c r="H15" s="21">
        <v>0</v>
      </c>
      <c r="I15" s="70" t="s">
        <v>65</v>
      </c>
      <c r="J15" s="21">
        <v>0</v>
      </c>
      <c r="K15" s="69" t="s">
        <v>23</v>
      </c>
    </row>
    <row r="16" spans="1:11" ht="37.5" customHeight="1">
      <c r="A16" s="69" t="s">
        <v>27</v>
      </c>
      <c r="B16" s="69">
        <v>754</v>
      </c>
      <c r="C16" s="69">
        <v>75416</v>
      </c>
      <c r="D16" s="22" t="s">
        <v>71</v>
      </c>
      <c r="E16" s="21">
        <v>5000</v>
      </c>
      <c r="F16" s="21">
        <v>5000</v>
      </c>
      <c r="G16" s="21">
        <v>5000</v>
      </c>
      <c r="H16" s="21">
        <v>0</v>
      </c>
      <c r="I16" s="70" t="s">
        <v>65</v>
      </c>
      <c r="J16" s="21">
        <v>0</v>
      </c>
      <c r="K16" s="69" t="s">
        <v>23</v>
      </c>
    </row>
    <row r="17" spans="1:11" ht="37.5" customHeight="1">
      <c r="A17" s="69" t="s">
        <v>29</v>
      </c>
      <c r="B17" s="69">
        <v>801</v>
      </c>
      <c r="C17" s="69">
        <v>80104</v>
      </c>
      <c r="D17" s="22" t="s">
        <v>72</v>
      </c>
      <c r="E17" s="21">
        <v>31000</v>
      </c>
      <c r="F17" s="21">
        <v>31000</v>
      </c>
      <c r="G17" s="21">
        <v>31000</v>
      </c>
      <c r="H17" s="21">
        <v>0</v>
      </c>
      <c r="I17" s="70" t="s">
        <v>65</v>
      </c>
      <c r="J17" s="21">
        <v>0</v>
      </c>
      <c r="K17" s="69" t="s">
        <v>23</v>
      </c>
    </row>
    <row r="18" spans="1:11" ht="37.5" customHeight="1">
      <c r="A18" s="69" t="s">
        <v>30</v>
      </c>
      <c r="B18" s="69">
        <v>900</v>
      </c>
      <c r="C18" s="69">
        <v>90015</v>
      </c>
      <c r="D18" s="22" t="s">
        <v>75</v>
      </c>
      <c r="E18" s="21">
        <v>100000</v>
      </c>
      <c r="F18" s="21">
        <v>100000</v>
      </c>
      <c r="G18" s="21">
        <v>100000</v>
      </c>
      <c r="H18" s="21">
        <v>0</v>
      </c>
      <c r="I18" s="70" t="s">
        <v>65</v>
      </c>
      <c r="J18" s="21">
        <v>0</v>
      </c>
      <c r="K18" s="69" t="s">
        <v>23</v>
      </c>
    </row>
    <row r="19" spans="1:11" ht="37.5" customHeight="1">
      <c r="A19" s="69" t="s">
        <v>31</v>
      </c>
      <c r="B19" s="69">
        <v>926</v>
      </c>
      <c r="C19" s="73">
        <v>92604</v>
      </c>
      <c r="D19" s="22" t="s">
        <v>77</v>
      </c>
      <c r="E19" s="21">
        <v>1030000</v>
      </c>
      <c r="F19" s="21">
        <v>1030000</v>
      </c>
      <c r="G19" s="21">
        <v>364000</v>
      </c>
      <c r="H19" s="21">
        <v>0</v>
      </c>
      <c r="I19" s="70" t="s">
        <v>78</v>
      </c>
      <c r="J19" s="21">
        <v>0</v>
      </c>
      <c r="K19" s="69" t="s">
        <v>23</v>
      </c>
    </row>
    <row r="20" spans="1:11" ht="24" customHeight="1">
      <c r="A20" s="233" t="s">
        <v>17</v>
      </c>
      <c r="B20" s="233"/>
      <c r="C20" s="233"/>
      <c r="D20" s="233"/>
      <c r="E20" s="74">
        <f>SUM(E13:E19)</f>
        <v>3856000</v>
      </c>
      <c r="F20" s="74">
        <f>SUM(F13:F19)</f>
        <v>3856000</v>
      </c>
      <c r="G20" s="74">
        <f>SUM(G13:G19)</f>
        <v>2985000</v>
      </c>
      <c r="H20" s="74">
        <f>SUM(H13:H19)</f>
        <v>0</v>
      </c>
      <c r="I20" s="49">
        <v>871000</v>
      </c>
      <c r="J20" s="74">
        <f>SUM(J13:J19)</f>
        <v>0</v>
      </c>
      <c r="K20" s="75" t="s">
        <v>80</v>
      </c>
    </row>
    <row r="21" ht="12.75">
      <c r="A21" s="17" t="s">
        <v>82</v>
      </c>
    </row>
    <row r="22" spans="1:10" ht="12.75" customHeight="1">
      <c r="A22" s="17" t="s">
        <v>83</v>
      </c>
      <c r="J22" s="120" t="s">
        <v>10</v>
      </c>
    </row>
    <row r="23" spans="1:10" ht="12.75" customHeight="1">
      <c r="A23" s="17" t="s">
        <v>84</v>
      </c>
      <c r="J23" s="120"/>
    </row>
    <row r="24" spans="1:10" ht="12.75" customHeight="1">
      <c r="A24" s="17" t="s">
        <v>86</v>
      </c>
      <c r="J24" s="120" t="s">
        <v>14</v>
      </c>
    </row>
    <row r="25" ht="12.75">
      <c r="A25" s="17" t="s">
        <v>87</v>
      </c>
    </row>
    <row r="26" ht="14.25" customHeight="1"/>
    <row r="27" ht="12.75">
      <c r="A27" s="51"/>
    </row>
  </sheetData>
  <sheetProtection/>
  <mergeCells count="15">
    <mergeCell ref="A20:D20"/>
    <mergeCell ref="G9:G11"/>
    <mergeCell ref="H9:H11"/>
    <mergeCell ref="I9:I11"/>
    <mergeCell ref="J9:J11"/>
    <mergeCell ref="A5:K5"/>
    <mergeCell ref="A7:A11"/>
    <mergeCell ref="B7:B11"/>
    <mergeCell ref="C7:C11"/>
    <mergeCell ref="D7:D11"/>
    <mergeCell ref="E7:E11"/>
    <mergeCell ref="F7:J7"/>
    <mergeCell ref="K7:K11"/>
    <mergeCell ref="F8:F11"/>
    <mergeCell ref="G8:J8"/>
  </mergeCells>
  <printOptions/>
  <pageMargins left="0.66" right="0.61" top="0.51" bottom="0.45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C16">
      <selection activeCell="H29" sqref="H29"/>
    </sheetView>
  </sheetViews>
  <sheetFormatPr defaultColWidth="9.140625" defaultRowHeight="12.75"/>
  <cols>
    <col min="1" max="1" width="4.00390625" style="17" customWidth="1"/>
    <col min="2" max="2" width="4.8515625" style="17" customWidth="1"/>
    <col min="3" max="3" width="6.421875" style="17" customWidth="1"/>
    <col min="4" max="4" width="24.8515625" style="17" customWidth="1"/>
    <col min="5" max="5" width="9.28125" style="17" customWidth="1"/>
    <col min="6" max="10" width="10.140625" style="17" customWidth="1"/>
    <col min="11" max="12" width="11.00390625" style="17" customWidth="1"/>
    <col min="13" max="13" width="9.8515625" style="17" customWidth="1"/>
    <col min="14" max="14" width="9.57421875" style="17" customWidth="1"/>
    <col min="15" max="16384" width="9.140625" style="17" customWidth="1"/>
  </cols>
  <sheetData>
    <row r="1" spans="4:14" ht="18">
      <c r="D1" s="192"/>
      <c r="N1" s="37" t="s">
        <v>240</v>
      </c>
    </row>
    <row r="2" ht="12.75">
      <c r="N2" s="37" t="s">
        <v>235</v>
      </c>
    </row>
    <row r="3" ht="12.75" customHeight="1">
      <c r="N3" s="32" t="s">
        <v>103</v>
      </c>
    </row>
    <row r="4" ht="9.75" customHeight="1">
      <c r="N4" s="32"/>
    </row>
    <row r="5" spans="1:14" ht="18">
      <c r="A5" s="230" t="s">
        <v>121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</row>
    <row r="6" spans="1:14" ht="10.5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</row>
    <row r="7" spans="1:14" s="67" customFormat="1" ht="19.5" customHeight="1">
      <c r="A7" s="231" t="s">
        <v>20</v>
      </c>
      <c r="B7" s="231" t="s">
        <v>11</v>
      </c>
      <c r="C7" s="231" t="s">
        <v>12</v>
      </c>
      <c r="D7" s="232" t="s">
        <v>122</v>
      </c>
      <c r="E7" s="235" t="s">
        <v>123</v>
      </c>
      <c r="F7" s="232" t="s">
        <v>58</v>
      </c>
      <c r="G7" s="235" t="s">
        <v>124</v>
      </c>
      <c r="H7" s="232" t="s">
        <v>0</v>
      </c>
      <c r="I7" s="232"/>
      <c r="J7" s="232"/>
      <c r="K7" s="232"/>
      <c r="L7" s="232"/>
      <c r="M7" s="232"/>
      <c r="N7" s="232"/>
    </row>
    <row r="8" spans="1:14" s="67" customFormat="1" ht="19.5" customHeight="1">
      <c r="A8" s="231"/>
      <c r="B8" s="231"/>
      <c r="C8" s="231"/>
      <c r="D8" s="232"/>
      <c r="E8" s="236"/>
      <c r="F8" s="232"/>
      <c r="G8" s="236"/>
      <c r="H8" s="232" t="s">
        <v>125</v>
      </c>
      <c r="I8" s="232" t="s">
        <v>21</v>
      </c>
      <c r="J8" s="232"/>
      <c r="K8" s="232"/>
      <c r="L8" s="232"/>
      <c r="M8" s="232" t="s">
        <v>126</v>
      </c>
      <c r="N8" s="232" t="s">
        <v>127</v>
      </c>
    </row>
    <row r="9" spans="1:14" s="67" customFormat="1" ht="29.25" customHeight="1">
      <c r="A9" s="231"/>
      <c r="B9" s="231"/>
      <c r="C9" s="231"/>
      <c r="D9" s="232"/>
      <c r="E9" s="236"/>
      <c r="F9" s="232"/>
      <c r="G9" s="236"/>
      <c r="H9" s="232"/>
      <c r="I9" s="232" t="s">
        <v>61</v>
      </c>
      <c r="J9" s="238" t="s">
        <v>128</v>
      </c>
      <c r="K9" s="232" t="s">
        <v>129</v>
      </c>
      <c r="L9" s="234" t="s">
        <v>64</v>
      </c>
      <c r="M9" s="232"/>
      <c r="N9" s="232"/>
    </row>
    <row r="10" spans="1:14" s="67" customFormat="1" ht="19.5" customHeight="1">
      <c r="A10" s="231"/>
      <c r="B10" s="231"/>
      <c r="C10" s="231"/>
      <c r="D10" s="232"/>
      <c r="E10" s="236"/>
      <c r="F10" s="232"/>
      <c r="G10" s="236"/>
      <c r="H10" s="232"/>
      <c r="I10" s="232"/>
      <c r="J10" s="238"/>
      <c r="K10" s="232"/>
      <c r="L10" s="234"/>
      <c r="M10" s="232"/>
      <c r="N10" s="232"/>
    </row>
    <row r="11" spans="1:14" s="67" customFormat="1" ht="19.5" customHeight="1">
      <c r="A11" s="231"/>
      <c r="B11" s="231"/>
      <c r="C11" s="231"/>
      <c r="D11" s="232"/>
      <c r="E11" s="237"/>
      <c r="F11" s="232"/>
      <c r="G11" s="237"/>
      <c r="H11" s="232"/>
      <c r="I11" s="232"/>
      <c r="J11" s="238"/>
      <c r="K11" s="232"/>
      <c r="L11" s="234"/>
      <c r="M11" s="232"/>
      <c r="N11" s="232"/>
    </row>
    <row r="12" spans="1:14" ht="7.5" customHeight="1">
      <c r="A12" s="68">
        <v>1</v>
      </c>
      <c r="B12" s="68">
        <v>2</v>
      </c>
      <c r="C12" s="68">
        <v>3</v>
      </c>
      <c r="D12" s="68">
        <v>4</v>
      </c>
      <c r="E12" s="68">
        <v>5</v>
      </c>
      <c r="F12" s="68">
        <v>6</v>
      </c>
      <c r="G12" s="68">
        <v>7</v>
      </c>
      <c r="H12" s="68">
        <v>8</v>
      </c>
      <c r="I12" s="68">
        <v>9</v>
      </c>
      <c r="J12" s="68">
        <v>10</v>
      </c>
      <c r="K12" s="68">
        <v>11</v>
      </c>
      <c r="L12" s="68">
        <v>12</v>
      </c>
      <c r="M12" s="68">
        <v>13</v>
      </c>
      <c r="N12" s="68">
        <v>14</v>
      </c>
    </row>
    <row r="13" spans="1:14" ht="44.25" customHeight="1">
      <c r="A13" s="69" t="s">
        <v>22</v>
      </c>
      <c r="B13" s="69">
        <v>700</v>
      </c>
      <c r="C13" s="69">
        <v>70095</v>
      </c>
      <c r="D13" s="22" t="s">
        <v>130</v>
      </c>
      <c r="E13" s="69" t="s">
        <v>131</v>
      </c>
      <c r="F13" s="21">
        <v>1362591</v>
      </c>
      <c r="G13" s="21">
        <v>51591</v>
      </c>
      <c r="H13" s="21">
        <v>200000</v>
      </c>
      <c r="I13" s="21">
        <v>200000</v>
      </c>
      <c r="J13" s="21">
        <v>0</v>
      </c>
      <c r="K13" s="22" t="s">
        <v>65</v>
      </c>
      <c r="L13" s="21">
        <v>0</v>
      </c>
      <c r="M13" s="21">
        <v>1111000</v>
      </c>
      <c r="N13" s="21">
        <v>0</v>
      </c>
    </row>
    <row r="14" spans="1:14" ht="44.25" customHeight="1">
      <c r="A14" s="69" t="s">
        <v>25</v>
      </c>
      <c r="B14" s="69">
        <v>700</v>
      </c>
      <c r="C14" s="69">
        <v>70095</v>
      </c>
      <c r="D14" s="22" t="s">
        <v>132</v>
      </c>
      <c r="E14" s="69" t="s">
        <v>133</v>
      </c>
      <c r="F14" s="21">
        <v>1768328</v>
      </c>
      <c r="G14" s="21">
        <v>0</v>
      </c>
      <c r="H14" s="21">
        <v>50000</v>
      </c>
      <c r="I14" s="21">
        <v>50000</v>
      </c>
      <c r="J14" s="21">
        <v>0</v>
      </c>
      <c r="K14" s="22" t="s">
        <v>65</v>
      </c>
      <c r="L14" s="21">
        <v>0</v>
      </c>
      <c r="M14" s="21">
        <v>1718328</v>
      </c>
      <c r="N14" s="21">
        <v>0</v>
      </c>
    </row>
    <row r="15" spans="1:14" ht="44.25" customHeight="1">
      <c r="A15" s="69" t="s">
        <v>26</v>
      </c>
      <c r="B15" s="69">
        <v>700</v>
      </c>
      <c r="C15" s="69">
        <v>70095</v>
      </c>
      <c r="D15" s="22" t="s">
        <v>134</v>
      </c>
      <c r="E15" s="69" t="s">
        <v>131</v>
      </c>
      <c r="F15" s="21">
        <v>3681000</v>
      </c>
      <c r="G15" s="21">
        <v>177000</v>
      </c>
      <c r="H15" s="21">
        <v>1200000</v>
      </c>
      <c r="I15" s="21">
        <v>500000</v>
      </c>
      <c r="J15" s="20">
        <v>0</v>
      </c>
      <c r="K15" s="22" t="s">
        <v>135</v>
      </c>
      <c r="L15" s="21">
        <v>0</v>
      </c>
      <c r="M15" s="21">
        <v>2304000</v>
      </c>
      <c r="N15" s="21">
        <v>0</v>
      </c>
    </row>
    <row r="16" spans="1:14" s="90" customFormat="1" ht="43.5" customHeight="1">
      <c r="A16" s="193" t="s">
        <v>27</v>
      </c>
      <c r="B16" s="193">
        <v>700</v>
      </c>
      <c r="C16" s="193">
        <v>70095</v>
      </c>
      <c r="D16" s="194" t="s">
        <v>66</v>
      </c>
      <c r="E16" s="194" t="s">
        <v>138</v>
      </c>
      <c r="F16" s="195">
        <v>9167618</v>
      </c>
      <c r="G16" s="195">
        <v>4611618</v>
      </c>
      <c r="H16" s="195">
        <v>4556000</v>
      </c>
      <c r="I16" s="195">
        <v>3744071</v>
      </c>
      <c r="J16" s="195">
        <v>0</v>
      </c>
      <c r="K16" s="196" t="s">
        <v>67</v>
      </c>
      <c r="L16" s="195">
        <v>0</v>
      </c>
      <c r="M16" s="195">
        <v>0</v>
      </c>
      <c r="N16" s="197">
        <v>0</v>
      </c>
    </row>
    <row r="17" spans="1:14" s="90" customFormat="1" ht="44.25" customHeight="1">
      <c r="A17" s="193" t="s">
        <v>28</v>
      </c>
      <c r="B17" s="193">
        <v>801</v>
      </c>
      <c r="C17" s="193">
        <v>80101</v>
      </c>
      <c r="D17" s="198" t="s">
        <v>142</v>
      </c>
      <c r="E17" s="198" t="s">
        <v>133</v>
      </c>
      <c r="F17" s="195">
        <v>144914</v>
      </c>
      <c r="G17" s="195">
        <v>79914</v>
      </c>
      <c r="H17" s="195">
        <v>65000</v>
      </c>
      <c r="I17" s="195">
        <v>65000</v>
      </c>
      <c r="J17" s="195">
        <v>0</v>
      </c>
      <c r="K17" s="199" t="s">
        <v>65</v>
      </c>
      <c r="L17" s="195">
        <v>0</v>
      </c>
      <c r="M17" s="195">
        <v>0</v>
      </c>
      <c r="N17" s="197">
        <v>0</v>
      </c>
    </row>
    <row r="18" spans="1:14" s="90" customFormat="1" ht="37.5" customHeight="1">
      <c r="A18" s="193" t="s">
        <v>29</v>
      </c>
      <c r="B18" s="193">
        <v>801</v>
      </c>
      <c r="C18" s="193">
        <v>80104</v>
      </c>
      <c r="D18" s="198" t="s">
        <v>73</v>
      </c>
      <c r="E18" s="198" t="s">
        <v>138</v>
      </c>
      <c r="F18" s="195">
        <v>3675000</v>
      </c>
      <c r="G18" s="195">
        <v>2520000</v>
      </c>
      <c r="H18" s="195">
        <v>1155000</v>
      </c>
      <c r="I18" s="195">
        <v>1155000</v>
      </c>
      <c r="J18" s="195">
        <v>0</v>
      </c>
      <c r="K18" s="199" t="s">
        <v>65</v>
      </c>
      <c r="L18" s="195">
        <v>0</v>
      </c>
      <c r="M18" s="195">
        <v>0</v>
      </c>
      <c r="N18" s="197">
        <v>0</v>
      </c>
    </row>
    <row r="20" spans="1:14" s="119" customFormat="1" ht="16.5" customHeight="1">
      <c r="A20" s="134"/>
      <c r="B20" s="134"/>
      <c r="C20" s="134"/>
      <c r="D20" s="135"/>
      <c r="E20" s="135"/>
      <c r="F20" s="136"/>
      <c r="G20" s="136"/>
      <c r="H20" s="136"/>
      <c r="I20" s="136"/>
      <c r="J20" s="136"/>
      <c r="K20" s="137"/>
      <c r="L20" s="136"/>
      <c r="M20" s="136"/>
      <c r="N20" s="138"/>
    </row>
    <row r="21" spans="1:14" s="119" customFormat="1" ht="13.5" customHeight="1">
      <c r="A21" s="134"/>
      <c r="B21" s="134"/>
      <c r="C21" s="134"/>
      <c r="D21" s="135"/>
      <c r="E21" s="135"/>
      <c r="F21" s="136"/>
      <c r="G21" s="136"/>
      <c r="H21" s="136"/>
      <c r="I21" s="136"/>
      <c r="J21" s="136"/>
      <c r="K21" s="137"/>
      <c r="L21" s="136"/>
      <c r="M21" s="136"/>
      <c r="N21" s="138"/>
    </row>
    <row r="22" spans="8:14" ht="12.75">
      <c r="H22" s="52" t="s">
        <v>19</v>
      </c>
      <c r="N22" s="37"/>
    </row>
    <row r="23" spans="1:14" s="67" customFormat="1" ht="19.5" customHeight="1">
      <c r="A23" s="231" t="s">
        <v>20</v>
      </c>
      <c r="B23" s="231" t="s">
        <v>11</v>
      </c>
      <c r="C23" s="231" t="s">
        <v>12</v>
      </c>
      <c r="D23" s="232" t="s">
        <v>122</v>
      </c>
      <c r="E23" s="235" t="s">
        <v>123</v>
      </c>
      <c r="F23" s="232" t="s">
        <v>58</v>
      </c>
      <c r="G23" s="235" t="s">
        <v>124</v>
      </c>
      <c r="H23" s="232" t="s">
        <v>0</v>
      </c>
      <c r="I23" s="232"/>
      <c r="J23" s="232"/>
      <c r="K23" s="232"/>
      <c r="L23" s="232"/>
      <c r="M23" s="232"/>
      <c r="N23" s="232"/>
    </row>
    <row r="24" spans="1:14" s="67" customFormat="1" ht="19.5" customHeight="1">
      <c r="A24" s="231"/>
      <c r="B24" s="231"/>
      <c r="C24" s="231"/>
      <c r="D24" s="232"/>
      <c r="E24" s="236"/>
      <c r="F24" s="232"/>
      <c r="G24" s="236"/>
      <c r="H24" s="232" t="s">
        <v>125</v>
      </c>
      <c r="I24" s="232" t="s">
        <v>21</v>
      </c>
      <c r="J24" s="232"/>
      <c r="K24" s="232"/>
      <c r="L24" s="232"/>
      <c r="M24" s="232" t="s">
        <v>126</v>
      </c>
      <c r="N24" s="232" t="s">
        <v>127</v>
      </c>
    </row>
    <row r="25" spans="1:14" s="67" customFormat="1" ht="29.25" customHeight="1">
      <c r="A25" s="231"/>
      <c r="B25" s="231"/>
      <c r="C25" s="231"/>
      <c r="D25" s="232"/>
      <c r="E25" s="236"/>
      <c r="F25" s="232"/>
      <c r="G25" s="236"/>
      <c r="H25" s="232"/>
      <c r="I25" s="232" t="s">
        <v>61</v>
      </c>
      <c r="J25" s="238" t="s">
        <v>128</v>
      </c>
      <c r="K25" s="232" t="s">
        <v>129</v>
      </c>
      <c r="L25" s="234" t="s">
        <v>64</v>
      </c>
      <c r="M25" s="232"/>
      <c r="N25" s="232"/>
    </row>
    <row r="26" spans="1:14" s="67" customFormat="1" ht="19.5" customHeight="1">
      <c r="A26" s="231"/>
      <c r="B26" s="231"/>
      <c r="C26" s="231"/>
      <c r="D26" s="232"/>
      <c r="E26" s="236"/>
      <c r="F26" s="232"/>
      <c r="G26" s="236"/>
      <c r="H26" s="232"/>
      <c r="I26" s="232"/>
      <c r="J26" s="238"/>
      <c r="K26" s="232"/>
      <c r="L26" s="234"/>
      <c r="M26" s="232"/>
      <c r="N26" s="232"/>
    </row>
    <row r="27" spans="1:14" s="67" customFormat="1" ht="19.5" customHeight="1">
      <c r="A27" s="231"/>
      <c r="B27" s="231"/>
      <c r="C27" s="231"/>
      <c r="D27" s="232"/>
      <c r="E27" s="237"/>
      <c r="F27" s="232"/>
      <c r="G27" s="237"/>
      <c r="H27" s="232"/>
      <c r="I27" s="232"/>
      <c r="J27" s="238"/>
      <c r="K27" s="232"/>
      <c r="L27" s="234"/>
      <c r="M27" s="232"/>
      <c r="N27" s="232"/>
    </row>
    <row r="28" spans="1:14" ht="7.5" customHeight="1">
      <c r="A28" s="68">
        <v>1</v>
      </c>
      <c r="B28" s="68">
        <v>2</v>
      </c>
      <c r="C28" s="68">
        <v>3</v>
      </c>
      <c r="D28" s="68">
        <v>4</v>
      </c>
      <c r="E28" s="68">
        <v>5</v>
      </c>
      <c r="F28" s="68">
        <v>6</v>
      </c>
      <c r="G28" s="68">
        <v>7</v>
      </c>
      <c r="H28" s="68">
        <v>8</v>
      </c>
      <c r="I28" s="68">
        <v>9</v>
      </c>
      <c r="J28" s="68">
        <v>10</v>
      </c>
      <c r="K28" s="68">
        <v>11</v>
      </c>
      <c r="L28" s="68">
        <v>12</v>
      </c>
      <c r="M28" s="68">
        <v>13</v>
      </c>
      <c r="N28" s="68">
        <v>14</v>
      </c>
    </row>
    <row r="29" spans="1:14" s="205" customFormat="1" ht="56.25" customHeight="1">
      <c r="A29" s="193" t="s">
        <v>30</v>
      </c>
      <c r="B29" s="193">
        <v>851</v>
      </c>
      <c r="C29" s="193">
        <v>85154</v>
      </c>
      <c r="D29" s="198" t="s">
        <v>74</v>
      </c>
      <c r="E29" s="198" t="s">
        <v>139</v>
      </c>
      <c r="F29" s="195">
        <v>92000</v>
      </c>
      <c r="G29" s="195">
        <v>0</v>
      </c>
      <c r="H29" s="195">
        <v>34000</v>
      </c>
      <c r="I29" s="195">
        <v>34000</v>
      </c>
      <c r="J29" s="195">
        <v>0</v>
      </c>
      <c r="K29" s="199" t="s">
        <v>65</v>
      </c>
      <c r="L29" s="195">
        <v>0</v>
      </c>
      <c r="M29" s="195">
        <v>58000</v>
      </c>
      <c r="N29" s="197">
        <v>0</v>
      </c>
    </row>
    <row r="30" spans="1:14" s="205" customFormat="1" ht="37.5" customHeight="1">
      <c r="A30" s="200" t="s">
        <v>31</v>
      </c>
      <c r="B30" s="200">
        <v>921</v>
      </c>
      <c r="C30" s="200">
        <v>92120</v>
      </c>
      <c r="D30" s="201" t="s">
        <v>76</v>
      </c>
      <c r="E30" s="201" t="s">
        <v>140</v>
      </c>
      <c r="F30" s="202">
        <v>12587872</v>
      </c>
      <c r="G30" s="202">
        <v>11694872</v>
      </c>
      <c r="H30" s="202">
        <v>893000</v>
      </c>
      <c r="I30" s="202">
        <v>893000</v>
      </c>
      <c r="J30" s="202">
        <v>0</v>
      </c>
      <c r="K30" s="203" t="s">
        <v>65</v>
      </c>
      <c r="L30" s="202">
        <v>0</v>
      </c>
      <c r="M30" s="202">
        <v>0</v>
      </c>
      <c r="N30" s="204">
        <v>0</v>
      </c>
    </row>
    <row r="31" spans="1:14" s="205" customFormat="1" ht="37.5" customHeight="1">
      <c r="A31" s="193" t="s">
        <v>32</v>
      </c>
      <c r="B31" s="193">
        <v>926</v>
      </c>
      <c r="C31" s="193">
        <v>92695</v>
      </c>
      <c r="D31" s="198" t="s">
        <v>79</v>
      </c>
      <c r="E31" s="198" t="s">
        <v>141</v>
      </c>
      <c r="F31" s="195">
        <v>7563223</v>
      </c>
      <c r="G31" s="195">
        <v>6863223</v>
      </c>
      <c r="H31" s="195">
        <v>700000</v>
      </c>
      <c r="I31" s="195">
        <v>700000</v>
      </c>
      <c r="J31" s="195">
        <v>0</v>
      </c>
      <c r="K31" s="199" t="s">
        <v>65</v>
      </c>
      <c r="L31" s="195">
        <v>0</v>
      </c>
      <c r="M31" s="195"/>
      <c r="N31" s="204"/>
    </row>
    <row r="32" spans="1:14" ht="22.5" customHeight="1">
      <c r="A32" s="239" t="s">
        <v>17</v>
      </c>
      <c r="B32" s="239"/>
      <c r="C32" s="239"/>
      <c r="D32" s="239"/>
      <c r="E32" s="206"/>
      <c r="F32" s="207">
        <f>SUM(F13:F18,F29:F31)</f>
        <v>40042546</v>
      </c>
      <c r="G32" s="207">
        <f>SUM(G13:G18,G29:G31)</f>
        <v>25998218</v>
      </c>
      <c r="H32" s="207">
        <f>SUM(H13:H18,H29:H31)</f>
        <v>8853000</v>
      </c>
      <c r="I32" s="207">
        <f>SUM(I13:I18,I29:I31)</f>
        <v>7341071</v>
      </c>
      <c r="J32" s="207">
        <f>SUM(J13:J18,J29:J31)</f>
        <v>0</v>
      </c>
      <c r="K32" s="207">
        <v>1511929</v>
      </c>
      <c r="L32" s="207">
        <f>SUM(L13:L18,L29:L31)</f>
        <v>0</v>
      </c>
      <c r="M32" s="207">
        <f>SUM(M13:M18,M29:M31)</f>
        <v>5191328</v>
      </c>
      <c r="N32" s="207">
        <f>SUM(N13:N18,N29:N31)</f>
        <v>0</v>
      </c>
    </row>
    <row r="34" ht="12.75">
      <c r="A34" s="133" t="s">
        <v>136</v>
      </c>
    </row>
    <row r="36" ht="12.75">
      <c r="A36" s="17" t="s">
        <v>81</v>
      </c>
    </row>
    <row r="37" ht="12.75">
      <c r="A37" s="17" t="s">
        <v>82</v>
      </c>
    </row>
    <row r="38" ht="12.75">
      <c r="A38" s="17" t="s">
        <v>84</v>
      </c>
    </row>
    <row r="39" ht="12.75">
      <c r="A39" s="17" t="s">
        <v>137</v>
      </c>
    </row>
    <row r="40" ht="12.75">
      <c r="A40" s="17" t="s">
        <v>85</v>
      </c>
    </row>
    <row r="41" ht="12.75">
      <c r="A41" s="17" t="s">
        <v>87</v>
      </c>
    </row>
    <row r="42" ht="15">
      <c r="L42" s="120" t="s">
        <v>10</v>
      </c>
    </row>
    <row r="43" spans="1:12" ht="15">
      <c r="A43" s="51"/>
      <c r="L43" s="120"/>
    </row>
    <row r="44" ht="15">
      <c r="L44" s="120" t="s">
        <v>14</v>
      </c>
    </row>
  </sheetData>
  <sheetProtection/>
  <mergeCells count="34">
    <mergeCell ref="A5:N5"/>
    <mergeCell ref="A7:A11"/>
    <mergeCell ref="B7:B11"/>
    <mergeCell ref="C7:C11"/>
    <mergeCell ref="D7:D11"/>
    <mergeCell ref="E7:E11"/>
    <mergeCell ref="F7:F11"/>
    <mergeCell ref="G7:G11"/>
    <mergeCell ref="H7:N7"/>
    <mergeCell ref="H8:H11"/>
    <mergeCell ref="I8:L8"/>
    <mergeCell ref="M8:M11"/>
    <mergeCell ref="N8:N11"/>
    <mergeCell ref="I9:I11"/>
    <mergeCell ref="J9:J11"/>
    <mergeCell ref="K9:K11"/>
    <mergeCell ref="L9:L11"/>
    <mergeCell ref="K25:K27"/>
    <mergeCell ref="A32:D32"/>
    <mergeCell ref="A23:A27"/>
    <mergeCell ref="B23:B27"/>
    <mergeCell ref="C23:C27"/>
    <mergeCell ref="D23:D27"/>
    <mergeCell ref="E23:E27"/>
    <mergeCell ref="L25:L27"/>
    <mergeCell ref="F23:F27"/>
    <mergeCell ref="G23:G27"/>
    <mergeCell ref="H23:N23"/>
    <mergeCell ref="H24:H27"/>
    <mergeCell ref="I24:L24"/>
    <mergeCell ref="M24:M27"/>
    <mergeCell ref="N24:N27"/>
    <mergeCell ref="I25:I27"/>
    <mergeCell ref="J25:J27"/>
  </mergeCells>
  <printOptions/>
  <pageMargins left="0.36" right="0.36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C1">
      <selection activeCell="R2" sqref="R2"/>
    </sheetView>
  </sheetViews>
  <sheetFormatPr defaultColWidth="9.140625" defaultRowHeight="12.75"/>
  <cols>
    <col min="1" max="1" width="3.421875" style="115" customWidth="1"/>
    <col min="2" max="2" width="8.7109375" style="115" customWidth="1"/>
    <col min="3" max="3" width="8.28125" style="115" customWidth="1"/>
    <col min="4" max="4" width="9.00390625" style="115" customWidth="1"/>
    <col min="5" max="5" width="7.00390625" style="115" customWidth="1"/>
    <col min="6" max="6" width="9.140625" style="115" customWidth="1"/>
    <col min="7" max="7" width="8.00390625" style="115" customWidth="1"/>
    <col min="8" max="8" width="8.421875" style="115" customWidth="1"/>
    <col min="9" max="18" width="8.00390625" style="115" customWidth="1"/>
    <col min="19" max="16384" width="9.140625" style="115" customWidth="1"/>
  </cols>
  <sheetData>
    <row r="1" spans="1:18" ht="13.5" customHeight="1">
      <c r="A1" s="141"/>
      <c r="J1" s="142"/>
      <c r="R1" s="37" t="s">
        <v>241</v>
      </c>
    </row>
    <row r="2" spans="10:18" ht="13.5" customHeight="1">
      <c r="J2" s="142"/>
      <c r="R2" s="37" t="s">
        <v>235</v>
      </c>
    </row>
    <row r="3" ht="13.5" customHeight="1">
      <c r="R3" s="32" t="s">
        <v>103</v>
      </c>
    </row>
    <row r="4" ht="13.5" customHeight="1">
      <c r="R4" s="32"/>
    </row>
    <row r="5" ht="13.5" customHeight="1">
      <c r="R5" s="209" t="s">
        <v>228</v>
      </c>
    </row>
    <row r="6" ht="13.5" customHeight="1">
      <c r="R6" s="209" t="s">
        <v>227</v>
      </c>
    </row>
    <row r="7" ht="13.5" customHeight="1">
      <c r="R7" s="209"/>
    </row>
    <row r="8" ht="18">
      <c r="J8" s="143" t="s">
        <v>196</v>
      </c>
    </row>
    <row r="9" ht="18">
      <c r="J9" s="143" t="s">
        <v>197</v>
      </c>
    </row>
    <row r="10" ht="9" customHeight="1"/>
    <row r="11" spans="1:18" s="152" customFormat="1" ht="12.75" customHeight="1">
      <c r="A11" s="144"/>
      <c r="B11" s="144"/>
      <c r="C11" s="145"/>
      <c r="D11" s="146"/>
      <c r="E11" s="147"/>
      <c r="F11" s="148" t="s">
        <v>149</v>
      </c>
      <c r="G11" s="149" t="s">
        <v>150</v>
      </c>
      <c r="H11" s="150"/>
      <c r="I11" s="149"/>
      <c r="J11" s="151"/>
      <c r="K11" s="151"/>
      <c r="L11" s="151"/>
      <c r="M11" s="151" t="s">
        <v>0</v>
      </c>
      <c r="N11" s="151"/>
      <c r="O11" s="151"/>
      <c r="P11" s="151"/>
      <c r="Q11" s="151"/>
      <c r="R11" s="150"/>
    </row>
    <row r="12" spans="1:18" s="152" customFormat="1" ht="12.75" customHeight="1">
      <c r="A12" s="153"/>
      <c r="B12" s="153"/>
      <c r="C12" s="154"/>
      <c r="D12" s="155" t="s">
        <v>151</v>
      </c>
      <c r="E12" s="156"/>
      <c r="F12" s="157" t="s">
        <v>152</v>
      </c>
      <c r="G12" s="146"/>
      <c r="H12" s="159" t="s">
        <v>165</v>
      </c>
      <c r="I12" s="149"/>
      <c r="J12" s="151"/>
      <c r="K12" s="151"/>
      <c r="L12" s="151"/>
      <c r="M12" s="151" t="s">
        <v>204</v>
      </c>
      <c r="N12" s="151"/>
      <c r="O12" s="151"/>
      <c r="P12" s="151"/>
      <c r="Q12" s="151"/>
      <c r="R12" s="150"/>
    </row>
    <row r="13" spans="1:18" s="152" customFormat="1" ht="12.75" customHeight="1">
      <c r="A13" s="153"/>
      <c r="B13" s="153"/>
      <c r="C13" s="154"/>
      <c r="D13" s="155" t="s">
        <v>153</v>
      </c>
      <c r="E13" s="157" t="s">
        <v>154</v>
      </c>
      <c r="F13" s="157" t="s">
        <v>155</v>
      </c>
      <c r="G13" s="158"/>
      <c r="H13" s="159" t="s">
        <v>168</v>
      </c>
      <c r="I13" s="153"/>
      <c r="J13" s="149"/>
      <c r="K13" s="151"/>
      <c r="L13" s="151"/>
      <c r="M13" s="151"/>
      <c r="N13" s="151" t="s">
        <v>156</v>
      </c>
      <c r="O13" s="151"/>
      <c r="P13" s="151"/>
      <c r="Q13" s="151"/>
      <c r="R13" s="150"/>
    </row>
    <row r="14" spans="1:18" s="152" customFormat="1" ht="12.75" customHeight="1">
      <c r="A14" s="153" t="s">
        <v>20</v>
      </c>
      <c r="B14" s="153" t="s">
        <v>157</v>
      </c>
      <c r="C14" s="154"/>
      <c r="D14" s="155" t="s">
        <v>158</v>
      </c>
      <c r="E14" s="157" t="s">
        <v>159</v>
      </c>
      <c r="F14" s="157" t="s">
        <v>160</v>
      </c>
      <c r="G14" s="155" t="s">
        <v>165</v>
      </c>
      <c r="H14" s="159" t="s">
        <v>199</v>
      </c>
      <c r="I14" s="153"/>
      <c r="J14" s="149"/>
      <c r="K14" s="152" t="s">
        <v>161</v>
      </c>
      <c r="N14" s="149"/>
      <c r="O14" s="152" t="s">
        <v>205</v>
      </c>
      <c r="R14" s="156"/>
    </row>
    <row r="15" spans="1:18" s="152" customFormat="1" ht="12.75" customHeight="1">
      <c r="A15" s="153"/>
      <c r="B15" s="153"/>
      <c r="C15" s="154"/>
      <c r="D15" s="155" t="s">
        <v>162</v>
      </c>
      <c r="E15" s="157" t="s">
        <v>163</v>
      </c>
      <c r="F15" s="157" t="s">
        <v>164</v>
      </c>
      <c r="G15" s="155" t="s">
        <v>168</v>
      </c>
      <c r="H15" s="159" t="s">
        <v>200</v>
      </c>
      <c r="I15" s="160" t="s">
        <v>88</v>
      </c>
      <c r="J15" s="160" t="s">
        <v>88</v>
      </c>
      <c r="K15" s="149"/>
      <c r="L15" s="161" t="s">
        <v>203</v>
      </c>
      <c r="M15" s="150"/>
      <c r="N15" s="160" t="s">
        <v>88</v>
      </c>
      <c r="O15" s="149" t="s">
        <v>206</v>
      </c>
      <c r="P15" s="151"/>
      <c r="Q15" s="151"/>
      <c r="R15" s="150"/>
    </row>
    <row r="16" spans="1:18" s="152" customFormat="1" ht="12.75" customHeight="1">
      <c r="A16" s="153"/>
      <c r="B16" s="153"/>
      <c r="C16" s="154"/>
      <c r="D16" s="155" t="s">
        <v>166</v>
      </c>
      <c r="E16" s="157" t="s">
        <v>198</v>
      </c>
      <c r="F16" s="157" t="s">
        <v>167</v>
      </c>
      <c r="G16" s="155" t="s">
        <v>175</v>
      </c>
      <c r="H16" s="159" t="s">
        <v>201</v>
      </c>
      <c r="I16" s="160" t="s">
        <v>169</v>
      </c>
      <c r="J16" s="160" t="s">
        <v>169</v>
      </c>
      <c r="K16" s="160" t="s">
        <v>170</v>
      </c>
      <c r="L16" s="162" t="s">
        <v>171</v>
      </c>
      <c r="M16" s="159" t="s">
        <v>172</v>
      </c>
      <c r="N16" s="160" t="s">
        <v>169</v>
      </c>
      <c r="O16" s="162" t="s">
        <v>173</v>
      </c>
      <c r="P16" s="159" t="s">
        <v>170</v>
      </c>
      <c r="Q16" s="162" t="s">
        <v>171</v>
      </c>
      <c r="R16" s="162" t="s">
        <v>229</v>
      </c>
    </row>
    <row r="17" spans="1:18" s="152" customFormat="1" ht="12.75" customHeight="1">
      <c r="A17" s="153"/>
      <c r="B17" s="153"/>
      <c r="C17" s="154"/>
      <c r="D17" s="155"/>
      <c r="E17" s="157"/>
      <c r="F17" s="157" t="s">
        <v>174</v>
      </c>
      <c r="G17" s="155"/>
      <c r="H17" s="159" t="s">
        <v>202</v>
      </c>
      <c r="I17" s="160" t="s">
        <v>176</v>
      </c>
      <c r="J17" s="160" t="s">
        <v>177</v>
      </c>
      <c r="K17" s="160" t="s">
        <v>178</v>
      </c>
      <c r="L17" s="155" t="s">
        <v>179</v>
      </c>
      <c r="M17" s="159" t="s">
        <v>180</v>
      </c>
      <c r="N17" s="163" t="s">
        <v>181</v>
      </c>
      <c r="O17" s="155" t="s">
        <v>182</v>
      </c>
      <c r="P17" s="159" t="s">
        <v>178</v>
      </c>
      <c r="Q17" s="155" t="s">
        <v>179</v>
      </c>
      <c r="R17" s="155" t="s">
        <v>183</v>
      </c>
    </row>
    <row r="18" spans="1:18" s="152" customFormat="1" ht="12.75" customHeight="1" thickBot="1">
      <c r="A18" s="164">
        <v>1</v>
      </c>
      <c r="B18" s="165">
        <v>2</v>
      </c>
      <c r="C18" s="166"/>
      <c r="D18" s="164">
        <v>3</v>
      </c>
      <c r="E18" s="164">
        <v>4</v>
      </c>
      <c r="F18" s="164">
        <v>5</v>
      </c>
      <c r="G18" s="164">
        <v>6</v>
      </c>
      <c r="H18" s="164">
        <v>7</v>
      </c>
      <c r="I18" s="164">
        <v>8</v>
      </c>
      <c r="J18" s="164">
        <v>9</v>
      </c>
      <c r="K18" s="164">
        <v>10</v>
      </c>
      <c r="L18" s="164">
        <v>11</v>
      </c>
      <c r="M18" s="164">
        <v>12</v>
      </c>
      <c r="N18" s="164">
        <v>13</v>
      </c>
      <c r="O18" s="164">
        <v>14</v>
      </c>
      <c r="P18" s="164">
        <v>15</v>
      </c>
      <c r="Q18" s="164">
        <v>16</v>
      </c>
      <c r="R18" s="164">
        <v>17</v>
      </c>
    </row>
    <row r="19" spans="1:18" s="76" customFormat="1" ht="18" customHeight="1" thickBot="1">
      <c r="A19" s="178" t="s">
        <v>22</v>
      </c>
      <c r="B19" s="179" t="s">
        <v>193</v>
      </c>
      <c r="C19" s="180"/>
      <c r="D19" s="181"/>
      <c r="E19" s="180"/>
      <c r="F19" s="182">
        <f>SUM(F24)</f>
        <v>160461</v>
      </c>
      <c r="G19" s="182">
        <f aca="true" t="shared" si="0" ref="G19:R19">SUM(G24)</f>
        <v>24070</v>
      </c>
      <c r="H19" s="182">
        <f t="shared" si="0"/>
        <v>136391</v>
      </c>
      <c r="I19" s="182">
        <f t="shared" si="0"/>
        <v>160461</v>
      </c>
      <c r="J19" s="182">
        <f t="shared" si="0"/>
        <v>24070</v>
      </c>
      <c r="K19" s="182">
        <f t="shared" si="0"/>
        <v>0</v>
      </c>
      <c r="L19" s="182">
        <f t="shared" si="0"/>
        <v>0</v>
      </c>
      <c r="M19" s="182">
        <f t="shared" si="0"/>
        <v>24070</v>
      </c>
      <c r="N19" s="182">
        <f t="shared" si="0"/>
        <v>136391</v>
      </c>
      <c r="O19" s="182">
        <f t="shared" si="0"/>
        <v>136391</v>
      </c>
      <c r="P19" s="182">
        <f t="shared" si="0"/>
        <v>0</v>
      </c>
      <c r="Q19" s="182">
        <f t="shared" si="0"/>
        <v>0</v>
      </c>
      <c r="R19" s="182">
        <f t="shared" si="0"/>
        <v>0</v>
      </c>
    </row>
    <row r="20" spans="1:18" s="76" customFormat="1" ht="18" customHeight="1">
      <c r="A20" s="167"/>
      <c r="B20" s="76" t="s">
        <v>184</v>
      </c>
      <c r="D20" s="76" t="s">
        <v>185</v>
      </c>
      <c r="R20" s="168"/>
    </row>
    <row r="21" spans="1:18" s="76" customFormat="1" ht="18" customHeight="1">
      <c r="A21" s="167"/>
      <c r="B21" s="76" t="s">
        <v>186</v>
      </c>
      <c r="D21" s="76" t="s">
        <v>187</v>
      </c>
      <c r="R21" s="168"/>
    </row>
    <row r="22" spans="1:18" s="76" customFormat="1" ht="18" customHeight="1">
      <c r="A22" s="167"/>
      <c r="B22" s="76" t="s">
        <v>188</v>
      </c>
      <c r="D22" s="76" t="s">
        <v>189</v>
      </c>
      <c r="R22" s="168"/>
    </row>
    <row r="23" spans="1:18" s="76" customFormat="1" ht="18" customHeight="1">
      <c r="A23" s="167"/>
      <c r="B23" s="169" t="s">
        <v>190</v>
      </c>
      <c r="C23" s="170"/>
      <c r="D23" s="171" t="s">
        <v>191</v>
      </c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2"/>
    </row>
    <row r="24" spans="1:18" s="89" customFormat="1" ht="18" customHeight="1">
      <c r="A24" s="173" t="s">
        <v>192</v>
      </c>
      <c r="B24" s="174" t="s">
        <v>207</v>
      </c>
      <c r="C24" s="175"/>
      <c r="D24" s="176"/>
      <c r="E24" s="185"/>
      <c r="F24" s="177">
        <f aca="true" t="shared" si="1" ref="F24:R24">SUM(F26:F26)</f>
        <v>160461</v>
      </c>
      <c r="G24" s="177">
        <f t="shared" si="1"/>
        <v>24070</v>
      </c>
      <c r="H24" s="177">
        <f t="shared" si="1"/>
        <v>136391</v>
      </c>
      <c r="I24" s="177">
        <f t="shared" si="1"/>
        <v>160461</v>
      </c>
      <c r="J24" s="177">
        <f t="shared" si="1"/>
        <v>24070</v>
      </c>
      <c r="K24" s="177">
        <f t="shared" si="1"/>
        <v>0</v>
      </c>
      <c r="L24" s="177">
        <f t="shared" si="1"/>
        <v>0</v>
      </c>
      <c r="M24" s="177">
        <f t="shared" si="1"/>
        <v>24070</v>
      </c>
      <c r="N24" s="177">
        <f t="shared" si="1"/>
        <v>136391</v>
      </c>
      <c r="O24" s="177">
        <f t="shared" si="1"/>
        <v>136391</v>
      </c>
      <c r="P24" s="177">
        <f t="shared" si="1"/>
        <v>0</v>
      </c>
      <c r="Q24" s="177">
        <f t="shared" si="1"/>
        <v>0</v>
      </c>
      <c r="R24" s="177">
        <f t="shared" si="1"/>
        <v>0</v>
      </c>
    </row>
    <row r="25" spans="1:18" s="89" customFormat="1" ht="18" customHeight="1">
      <c r="A25" s="173"/>
      <c r="B25" s="190" t="s">
        <v>156</v>
      </c>
      <c r="C25" s="187"/>
      <c r="D25" s="173"/>
      <c r="E25" s="188" t="s">
        <v>208</v>
      </c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</row>
    <row r="26" spans="1:18" s="76" customFormat="1" ht="18" customHeight="1" thickBot="1">
      <c r="A26" s="167"/>
      <c r="B26" s="89" t="s">
        <v>210</v>
      </c>
      <c r="C26" s="168"/>
      <c r="D26" s="186"/>
      <c r="E26" s="191" t="s">
        <v>209</v>
      </c>
      <c r="F26" s="183">
        <f>SUM(G26:H26)</f>
        <v>160461</v>
      </c>
      <c r="G26" s="183">
        <f>SUM(J26)</f>
        <v>24070</v>
      </c>
      <c r="H26" s="183">
        <f>SUM(N26)</f>
        <v>136391</v>
      </c>
      <c r="I26" s="183">
        <f>SUM(N26,J26)</f>
        <v>160461</v>
      </c>
      <c r="J26" s="183">
        <f>SUM(K26:M26)</f>
        <v>24070</v>
      </c>
      <c r="K26" s="183">
        <v>0</v>
      </c>
      <c r="L26" s="183">
        <v>0</v>
      </c>
      <c r="M26" s="183">
        <v>24070</v>
      </c>
      <c r="N26" s="183">
        <f>SUM(O26:R26)</f>
        <v>136391</v>
      </c>
      <c r="O26" s="183">
        <v>136391</v>
      </c>
      <c r="P26" s="183">
        <v>0</v>
      </c>
      <c r="Q26" s="183">
        <v>0</v>
      </c>
      <c r="R26" s="183">
        <v>0</v>
      </c>
    </row>
    <row r="27" spans="1:18" s="89" customFormat="1" ht="18" customHeight="1" thickBot="1">
      <c r="A27" s="178"/>
      <c r="B27" s="184" t="s">
        <v>194</v>
      </c>
      <c r="C27" s="179"/>
      <c r="D27" s="178"/>
      <c r="E27" s="178"/>
      <c r="F27" s="182">
        <f>SUM(F19)</f>
        <v>160461</v>
      </c>
      <c r="G27" s="182">
        <f aca="true" t="shared" si="2" ref="G27:R27">SUM(G19)</f>
        <v>24070</v>
      </c>
      <c r="H27" s="182">
        <f t="shared" si="2"/>
        <v>136391</v>
      </c>
      <c r="I27" s="182">
        <f t="shared" si="2"/>
        <v>160461</v>
      </c>
      <c r="J27" s="182">
        <f t="shared" si="2"/>
        <v>24070</v>
      </c>
      <c r="K27" s="182">
        <f t="shared" si="2"/>
        <v>0</v>
      </c>
      <c r="L27" s="182">
        <f t="shared" si="2"/>
        <v>0</v>
      </c>
      <c r="M27" s="182">
        <f t="shared" si="2"/>
        <v>24070</v>
      </c>
      <c r="N27" s="182">
        <f t="shared" si="2"/>
        <v>136391</v>
      </c>
      <c r="O27" s="182">
        <f t="shared" si="2"/>
        <v>136391</v>
      </c>
      <c r="P27" s="182">
        <f t="shared" si="2"/>
        <v>0</v>
      </c>
      <c r="Q27" s="182">
        <f t="shared" si="2"/>
        <v>0</v>
      </c>
      <c r="R27" s="182">
        <f t="shared" si="2"/>
        <v>0</v>
      </c>
    </row>
    <row r="28" ht="14.25" customHeight="1">
      <c r="A28" s="115" t="s">
        <v>195</v>
      </c>
    </row>
    <row r="30" ht="15">
      <c r="P30" s="120" t="s">
        <v>10</v>
      </c>
    </row>
    <row r="31" ht="15">
      <c r="P31" s="120"/>
    </row>
    <row r="32" ht="15">
      <c r="P32" s="120" t="s">
        <v>14</v>
      </c>
    </row>
  </sheetData>
  <sheetProtection/>
  <printOptions/>
  <pageMargins left="0.39" right="0.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Wioletta</cp:lastModifiedBy>
  <cp:lastPrinted>2010-02-17T09:21:33Z</cp:lastPrinted>
  <dcterms:created xsi:type="dcterms:W3CDTF">2007-01-12T09:44:44Z</dcterms:created>
  <dcterms:modified xsi:type="dcterms:W3CDTF">2010-02-17T09:28:40Z</dcterms:modified>
  <cp:category/>
  <cp:version/>
  <cp:contentType/>
  <cp:contentStatus/>
</cp:coreProperties>
</file>