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06" yWindow="990" windowWidth="15480" windowHeight="8190" tabRatio="894" activeTab="5"/>
  </bookViews>
  <sheets>
    <sheet name="Zał.1doch" sheetId="1" r:id="rId1"/>
    <sheet name="Zał.2wyd" sheetId="2" r:id="rId2"/>
    <sheet name="Zał.3wyd.bież" sheetId="3" r:id="rId3"/>
    <sheet name="Zał.4w.maj" sheetId="4" r:id="rId4"/>
    <sheet name="Zał.5Przych.rozch." sheetId="5" r:id="rId5"/>
    <sheet name="Zał.6zlec" sheetId="6" r:id="rId6"/>
  </sheets>
  <definedNames/>
  <calcPr fullCalcOnLoad="1"/>
</workbook>
</file>

<file path=xl/sharedStrings.xml><?xml version="1.0" encoding="utf-8"?>
<sst xmlns="http://schemas.openxmlformats.org/spreadsheetml/2006/main" count="223" uniqueCount="132">
  <si>
    <t>Przewodniczący Rady Miejskiej</t>
  </si>
  <si>
    <t>Ogółem</t>
  </si>
  <si>
    <t>Dział</t>
  </si>
  <si>
    <t>bieżące</t>
  </si>
  <si>
    <t>majątkowe</t>
  </si>
  <si>
    <t>Przed zmianą</t>
  </si>
  <si>
    <t>Zmiana</t>
  </si>
  <si>
    <t>Po zmianie</t>
  </si>
  <si>
    <t>Rozdział</t>
  </si>
  <si>
    <t>Nazwa działu i rozdziału</t>
  </si>
  <si>
    <t>w tym :</t>
  </si>
  <si>
    <t>Wydatki ogółem</t>
  </si>
  <si>
    <t>Ogółem wydatki</t>
  </si>
  <si>
    <t>Pozostała działalność</t>
  </si>
  <si>
    <t>zmieniającej Uchwałę Budżetową Miasta Gostynina na rok 2011</t>
  </si>
  <si>
    <t>mgr Jolanta Syska - Szymczak</t>
  </si>
  <si>
    <t>Planowane wydatki na 2011 r</t>
  </si>
  <si>
    <t>ZMIANY W WYDATKACH NA 2011 ROK</t>
  </si>
  <si>
    <t>Lp.</t>
  </si>
  <si>
    <t>1.</t>
  </si>
  <si>
    <t>2.</t>
  </si>
  <si>
    <t>3.</t>
  </si>
  <si>
    <t>4.</t>
  </si>
  <si>
    <t>5.</t>
  </si>
  <si>
    <t>6.</t>
  </si>
  <si>
    <t>7.</t>
  </si>
  <si>
    <t>8.</t>
  </si>
  <si>
    <t>Inwestycje i zakupy inwestycyjne</t>
  </si>
  <si>
    <t>w tym na:</t>
  </si>
  <si>
    <t>Zakup i objęcie akcji i udziałów</t>
  </si>
  <si>
    <t>Wniesienie wkładów do spółek prawa handlowego</t>
  </si>
  <si>
    <t>Dotacje</t>
  </si>
  <si>
    <t xml:space="preserve">programy finansowane z udziałem środków europejskich i innych środków pochodzących ze śródeł zagranicznych niepodlegających zwrotowi </t>
  </si>
  <si>
    <t>ZMIANY W WYDATKACH MAJĄTKOWYCH NA 2011 ROK</t>
  </si>
  <si>
    <t>700</t>
  </si>
  <si>
    <t>GOSPODARKA MIESZKANIOWA</t>
  </si>
  <si>
    <t>Zmiany w przychodach i rozchodach budżetu w 2011 roku</t>
  </si>
  <si>
    <t>Treść</t>
  </si>
  <si>
    <t>Klasyfikacja
§</t>
  </si>
  <si>
    <t>Dochody</t>
  </si>
  <si>
    <t>Wydatki</t>
  </si>
  <si>
    <t>Wynik budżetu</t>
  </si>
  <si>
    <t>Przychody ogółem:</t>
  </si>
  <si>
    <t>Kredyty</t>
  </si>
  <si>
    <t>§ 952</t>
  </si>
  <si>
    <t>Pożyczki</t>
  </si>
  <si>
    <t>Pożyczki na finansowanie zadań realizowanych
z udziałem środków pochodzących z budżetu UE</t>
  </si>
  <si>
    <t>§ 903</t>
  </si>
  <si>
    <t>Spłaty pożyczek udzielonych</t>
  </si>
  <si>
    <t>§ 951</t>
  </si>
  <si>
    <t>Prywatyzacja majątku jst</t>
  </si>
  <si>
    <t>§ 944</t>
  </si>
  <si>
    <t>Nadwyżka budżetu z lat ubiegłych</t>
  </si>
  <si>
    <t>§ 957</t>
  </si>
  <si>
    <t>Papiery wartościowe (obligacje)</t>
  </si>
  <si>
    <t>§ 931</t>
  </si>
  <si>
    <t>Inne źródła (wolne środki)</t>
  </si>
  <si>
    <t>§ 950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</si>
  <si>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</si>
  <si>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</si>
  <si>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</si>
  <si>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</si>
  <si>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</si>
  <si>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</si>
  <si>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</si>
  <si>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</si>
  <si>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</si>
  <si>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</si>
  <si>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</si>
  <si>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</si>
  <si>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</si>
  <si>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</si>
  <si>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Rozdz.</t>
  </si>
  <si>
    <t>OGÓŁEM</t>
  </si>
  <si>
    <t>ZMIANY W DOCHODACH NA 2011 ROK</t>
  </si>
  <si>
    <t>Źródło dochodów</t>
  </si>
  <si>
    <r>
      <t xml:space="preserve">Ogółem </t>
    </r>
    <r>
      <rPr>
        <sz val="9"/>
        <rFont val="Arial CE"/>
        <family val="0"/>
      </rPr>
      <t>(4 + 7)</t>
    </r>
  </si>
  <si>
    <t>Planowane dochody na 2011 rok</t>
  </si>
  <si>
    <t>z tego:</t>
  </si>
  <si>
    <t>w tym:</t>
  </si>
  <si>
    <t>dotacje</t>
  </si>
  <si>
    <t xml:space="preserve">środki europejskie i inne środki pochodzące ze źródeł </t>
  </si>
  <si>
    <t>zagranicznych, niepodlegające zwrotowi</t>
  </si>
  <si>
    <t>750</t>
  </si>
  <si>
    <t>Dochody ogółem</t>
  </si>
  <si>
    <t>010</t>
  </si>
  <si>
    <t>ROLNICTWO I ŁOWIECTWO</t>
  </si>
  <si>
    <t>Zmiany w dochodach i wydatkach związanych z realizacją zadań z zakresu administracji rządowej i innych zleconych odrębnymi ustawami</t>
  </si>
  <si>
    <t>Nazwa zadania</t>
  </si>
  <si>
    <t>Dotacje ogółem</t>
  </si>
  <si>
    <r>
      <t xml:space="preserve">z tego </t>
    </r>
    <r>
      <rPr>
        <sz val="10"/>
        <rFont val="Arial CE"/>
        <family val="0"/>
      </rPr>
      <t>(po zmianie)</t>
    </r>
    <r>
      <rPr>
        <b/>
        <sz val="10"/>
        <rFont val="Arial CE"/>
        <family val="2"/>
      </rPr>
      <t>:</t>
    </r>
  </si>
  <si>
    <t>wydatki bieżące</t>
  </si>
  <si>
    <t>wydatki majątkowe</t>
  </si>
  <si>
    <t>75011</t>
  </si>
  <si>
    <t>Wynagrodzenia osobowe i wydatki pochodne od wynagrodzeń dla pracowników Urzędu Stanu Cywilnego oraz pracowników realizujących zadania z zakresu ewidencji ludności</t>
  </si>
  <si>
    <t>75056</t>
  </si>
  <si>
    <t xml:space="preserve">Wydatki na realizację narodowego spisu powszechnego ludności i mieszkań, w tym na aktualizację zestawień budynków, mieszkań i osób, dodatki spisowe oraz wydatki rzeczowe </t>
  </si>
  <si>
    <t>751</t>
  </si>
  <si>
    <t>75101</t>
  </si>
  <si>
    <t xml:space="preserve">Wynagrodzenie w ramach umowy-zlecenia dla pracownika prowadzącego i aktualizującego stały rejestr wyborców </t>
  </si>
  <si>
    <t>754</t>
  </si>
  <si>
    <t>75414</t>
  </si>
  <si>
    <t>Wydatki na szkolenia z zakresu obrony cywilnej</t>
  </si>
  <si>
    <t>852</t>
  </si>
  <si>
    <t>85212</t>
  </si>
  <si>
    <t>Wypłata zasiłków rodzinnych, jednorazowych zapomóg z tytułu urodzenia dziecka oraz świadczeń opiekuńczych i z funduszu alimentacyjnego, wynagrodzenia i wydatki osobowe, wydatki pochodne od wynagrodzeń dla pracowników realizujących te zadania oraz wydatki rzeczowe niezbędne do ich realizacji</t>
  </si>
  <si>
    <t>85213</t>
  </si>
  <si>
    <t>Wydatki na składki na ubezpieczenia zdrowotne dla osób pobierających świadczenia pielęgnacyjne</t>
  </si>
  <si>
    <t>85228</t>
  </si>
  <si>
    <t>Świadczenie specjalistycznych usług opiekuńczych</t>
  </si>
  <si>
    <t>Dotacje celowe otrzymane z budżetu państwa na realizację zadań bieżących z zakresu administracji rządowej oraz innych zadań zleconych gminie</t>
  </si>
  <si>
    <t>01095</t>
  </si>
  <si>
    <t>Wydatki na zwrot części podatku akcyzowego zawartego w cenie oleju napędowego wykorzystywanego do produkcji rolnej przez producentów rolnych oraz koszty postepowania w sprawie zwrotu podatku</t>
  </si>
  <si>
    <t>ZMIANY W WYDATKACH BIEŻĄCYCH NA 2011 ROK</t>
  </si>
  <si>
    <t>Wydatki jednostek budżetowych</t>
  </si>
  <si>
    <t>Dotacje na zadania bieżące</t>
  </si>
  <si>
    <t>Świadczenia na rzecz osób fizycznych</t>
  </si>
  <si>
    <t>Na programy z udziałem środków, o których mowa w art. 5 ust. 1 pkt 2 i 3 u.o.f.p.</t>
  </si>
  <si>
    <t>Wypłaty z tytułu poręczeń i gwarancji</t>
  </si>
  <si>
    <t>Obsługa długu</t>
  </si>
  <si>
    <t>na wynagrodze-nia i składki od nich naliczane</t>
  </si>
  <si>
    <t>związane z realizacją ich statutowych zadań</t>
  </si>
  <si>
    <t>POMOC SPOŁECZNA</t>
  </si>
  <si>
    <t>Dotacje celowe otrzymane z budżetu państwa na realizację własnych zadań bieżących gmin</t>
  </si>
  <si>
    <t>85295</t>
  </si>
  <si>
    <r>
      <t xml:space="preserve">Załącznik nr 1 do uchwały </t>
    </r>
    <r>
      <rPr>
        <b/>
        <sz val="10"/>
        <rFont val="Arial"/>
        <family val="2"/>
      </rPr>
      <t>nr 49/IX/2011</t>
    </r>
  </si>
  <si>
    <r>
      <t xml:space="preserve">Rady Miejskiej w Gostyninie z dnia </t>
    </r>
    <r>
      <rPr>
        <b/>
        <sz val="10"/>
        <rFont val="Arial"/>
        <family val="2"/>
      </rPr>
      <t>31 maja 2011 roku</t>
    </r>
  </si>
  <si>
    <r>
      <t xml:space="preserve">Załącznik nr 2 do uchwały </t>
    </r>
    <r>
      <rPr>
        <b/>
        <sz val="10"/>
        <rFont val="Arial"/>
        <family val="2"/>
      </rPr>
      <t>nr 49/IX/2011</t>
    </r>
  </si>
  <si>
    <r>
      <t xml:space="preserve">Załącznik nr 3 do uchwały </t>
    </r>
    <r>
      <rPr>
        <b/>
        <sz val="10"/>
        <rFont val="Arial"/>
        <family val="2"/>
      </rPr>
      <t>nr 49/IX/2011</t>
    </r>
  </si>
  <si>
    <r>
      <t xml:space="preserve">Załącznik nr 4 do uchwały </t>
    </r>
    <r>
      <rPr>
        <b/>
        <sz val="10"/>
        <rFont val="Arial"/>
        <family val="2"/>
      </rPr>
      <t>nr 49/IX/2011</t>
    </r>
  </si>
  <si>
    <r>
      <t xml:space="preserve">Załącznik nr 5 do uchwały </t>
    </r>
    <r>
      <rPr>
        <b/>
        <sz val="10"/>
        <rFont val="Arial"/>
        <family val="2"/>
      </rPr>
      <t>nr 49/IX/2011</t>
    </r>
  </si>
  <si>
    <r>
      <t xml:space="preserve">Załącznik nr 6 do uchwały </t>
    </r>
    <r>
      <rPr>
        <b/>
        <sz val="10"/>
        <rFont val="Arial"/>
        <family val="2"/>
      </rPr>
      <t>nr 49/IX/2011</t>
    </r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</si>
</sst>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&quot;zł&quot;"/>
    <numFmt numFmtId="169" formatCode="#,##0_ ;[Red]\-#,##0\ "/>
  </numFmts>
  <fonts count="69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4"/>
      <name val="Arial CE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 CE"/>
      <family val="2"/>
    </font>
    <font>
      <b/>
      <sz val="10"/>
      <name val="Arial CE"/>
      <family val="2"/>
    </font>
    <font>
      <b/>
      <sz val="14"/>
      <name val="Arial"/>
      <family val="2"/>
    </font>
    <font>
      <sz val="6"/>
      <name val="Arial CE"/>
      <family val="0"/>
    </font>
    <font>
      <b/>
      <sz val="9"/>
      <name val="Arial CE"/>
      <family val="0"/>
    </font>
    <font>
      <b/>
      <sz val="8"/>
      <name val="Arial"/>
      <family val="2"/>
    </font>
    <font>
      <sz val="5"/>
      <name val="Arial"/>
      <family val="2"/>
    </font>
    <font>
      <b/>
      <sz val="12"/>
      <name val="Arial CE"/>
      <family val="2"/>
    </font>
    <font>
      <b/>
      <sz val="11"/>
      <name val="Arial CE"/>
      <family val="0"/>
    </font>
    <font>
      <sz val="11"/>
      <name val="Arial CE"/>
      <family val="2"/>
    </font>
    <font>
      <sz val="14"/>
      <name val="Arial CE"/>
      <family val="2"/>
    </font>
    <font>
      <b/>
      <sz val="6"/>
      <name val="Arial"/>
      <family val="2"/>
    </font>
    <font>
      <sz val="10"/>
      <color indexed="10"/>
      <name val="Arial"/>
      <family val="2"/>
    </font>
    <font>
      <b/>
      <sz val="6"/>
      <name val="Arial CE"/>
      <family val="2"/>
    </font>
    <font>
      <sz val="5"/>
      <name val="Arial CE"/>
      <family val="2"/>
    </font>
    <font>
      <sz val="11"/>
      <name val="Arial"/>
      <family val="2"/>
    </font>
    <font>
      <b/>
      <sz val="8"/>
      <name val="Arial CE"/>
      <family val="2"/>
    </font>
    <font>
      <sz val="9"/>
      <name val="Arial CE"/>
      <family val="0"/>
    </font>
    <font>
      <b/>
      <sz val="7"/>
      <name val="Arial CE"/>
      <family val="0"/>
    </font>
    <font>
      <i/>
      <sz val="10"/>
      <name val="Arial CE"/>
      <family val="0"/>
    </font>
    <font>
      <b/>
      <sz val="7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10"/>
      <color theme="1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29" borderId="4" applyNumberFormat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ill="0" applyBorder="0" applyAlignment="0" applyProtection="0"/>
    <xf numFmtId="0" fontId="60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4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0" fontId="0" fillId="0" borderId="0" xfId="0" applyFill="1" applyAlignment="1">
      <alignment horizontal="right"/>
    </xf>
    <xf numFmtId="3" fontId="0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3" fontId="3" fillId="0" borderId="1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49" fontId="3" fillId="0" borderId="12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Alignment="1">
      <alignment vertical="center"/>
    </xf>
    <xf numFmtId="3" fontId="0" fillId="0" borderId="13" xfId="0" applyNumberFormat="1" applyFont="1" applyFill="1" applyBorder="1" applyAlignment="1">
      <alignment vertical="center"/>
    </xf>
    <xf numFmtId="3" fontId="3" fillId="0" borderId="10" xfId="0" applyNumberFormat="1" applyFont="1" applyFill="1" applyBorder="1" applyAlignment="1">
      <alignment vertical="center" wrapText="1"/>
    </xf>
    <xf numFmtId="3" fontId="0" fillId="0" borderId="10" xfId="0" applyNumberFormat="1" applyFont="1" applyFill="1" applyBorder="1" applyAlignment="1">
      <alignment vertical="center" wrapText="1"/>
    </xf>
    <xf numFmtId="3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3" fontId="8" fillId="0" borderId="14" xfId="0" applyNumberFormat="1" applyFont="1" applyFill="1" applyBorder="1" applyAlignment="1">
      <alignment vertical="center"/>
    </xf>
    <xf numFmtId="3" fontId="3" fillId="0" borderId="15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10" fillId="0" borderId="10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Border="1" applyAlignment="1">
      <alignment horizontal="right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13" fillId="0" borderId="17" xfId="0" applyFont="1" applyFill="1" applyBorder="1" applyAlignment="1">
      <alignment horizontal="center" vertical="center" wrapText="1"/>
    </xf>
    <xf numFmtId="3" fontId="0" fillId="0" borderId="0" xfId="0" applyNumberFormat="1" applyFont="1" applyFill="1" applyAlignment="1">
      <alignment vertical="center"/>
    </xf>
    <xf numFmtId="0" fontId="12" fillId="33" borderId="16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3" fontId="5" fillId="0" borderId="0" xfId="0" applyNumberFormat="1" applyFont="1" applyFill="1" applyAlignment="1">
      <alignment vertical="center"/>
    </xf>
    <xf numFmtId="0" fontId="12" fillId="33" borderId="17" xfId="0" applyFont="1" applyFill="1" applyBorder="1" applyAlignment="1">
      <alignment horizontal="center" vertical="center" wrapText="1"/>
    </xf>
    <xf numFmtId="0" fontId="12" fillId="33" borderId="14" xfId="0" applyFont="1" applyFill="1" applyBorder="1" applyAlignment="1">
      <alignment horizontal="center" vertical="center" wrapText="1"/>
    </xf>
    <xf numFmtId="0" fontId="12" fillId="33" borderId="13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/>
    </xf>
    <xf numFmtId="3" fontId="0" fillId="0" borderId="0" xfId="0" applyNumberFormat="1" applyFont="1" applyFill="1" applyBorder="1" applyAlignment="1">
      <alignment horizontal="right" vertical="center" wrapText="1"/>
    </xf>
    <xf numFmtId="0" fontId="7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18" fillId="33" borderId="10" xfId="0" applyFont="1" applyFill="1" applyBorder="1" applyAlignment="1">
      <alignment horizontal="center" vertical="center" wrapText="1"/>
    </xf>
    <xf numFmtId="3" fontId="8" fillId="0" borderId="0" xfId="0" applyNumberFormat="1" applyFont="1" applyFill="1" applyAlignment="1">
      <alignment vertical="center"/>
    </xf>
    <xf numFmtId="3" fontId="65" fillId="0" borderId="0" xfId="0" applyNumberFormat="1" applyFont="1" applyFill="1" applyAlignment="1">
      <alignment/>
    </xf>
    <xf numFmtId="3" fontId="65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Alignment="1">
      <alignment horizontal="right"/>
    </xf>
    <xf numFmtId="0" fontId="20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/>
    </xf>
    <xf numFmtId="3" fontId="15" fillId="0" borderId="10" xfId="0" applyNumberFormat="1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3" fontId="16" fillId="0" borderId="10" xfId="0" applyNumberFormat="1" applyFont="1" applyFill="1" applyBorder="1" applyAlignment="1">
      <alignment vertical="center"/>
    </xf>
    <xf numFmtId="0" fontId="7" fillId="0" borderId="20" xfId="0" applyFont="1" applyFill="1" applyBorder="1" applyAlignment="1">
      <alignment horizontal="center" vertical="center"/>
    </xf>
    <xf numFmtId="3" fontId="16" fillId="0" borderId="20" xfId="0" applyNumberFormat="1" applyFont="1" applyFill="1" applyBorder="1" applyAlignment="1">
      <alignment vertical="center"/>
    </xf>
    <xf numFmtId="0" fontId="7" fillId="0" borderId="20" xfId="0" applyFont="1" applyFill="1" applyBorder="1" applyAlignment="1">
      <alignment vertical="center" wrapText="1"/>
    </xf>
    <xf numFmtId="3" fontId="16" fillId="0" borderId="17" xfId="0" applyNumberFormat="1" applyFont="1" applyFill="1" applyBorder="1" applyAlignment="1">
      <alignment vertical="center"/>
    </xf>
    <xf numFmtId="3" fontId="16" fillId="0" borderId="10" xfId="0" applyNumberFormat="1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/>
    </xf>
    <xf numFmtId="0" fontId="8" fillId="33" borderId="13" xfId="0" applyFont="1" applyFill="1" applyBorder="1" applyAlignment="1">
      <alignment horizontal="center"/>
    </xf>
    <xf numFmtId="0" fontId="12" fillId="33" borderId="17" xfId="0" applyFont="1" applyFill="1" applyBorder="1" applyAlignment="1">
      <alignment horizontal="center" vertical="center" wrapText="1"/>
    </xf>
    <xf numFmtId="3" fontId="0" fillId="0" borderId="17" xfId="0" applyNumberFormat="1" applyBorder="1" applyAlignment="1">
      <alignment vertical="center"/>
    </xf>
    <xf numFmtId="0" fontId="8" fillId="33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 vertical="center"/>
    </xf>
    <xf numFmtId="0" fontId="0" fillId="33" borderId="21" xfId="0" applyFont="1" applyFill="1" applyBorder="1" applyAlignment="1">
      <alignment/>
    </xf>
    <xf numFmtId="0" fontId="3" fillId="33" borderId="21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8" fillId="33" borderId="11" xfId="0" applyFont="1" applyFill="1" applyBorder="1" applyAlignment="1">
      <alignment horizontal="center"/>
    </xf>
    <xf numFmtId="0" fontId="25" fillId="33" borderId="11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/>
    </xf>
    <xf numFmtId="0" fontId="25" fillId="33" borderId="17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0" fontId="65" fillId="0" borderId="0" xfId="0" applyFont="1" applyFill="1" applyAlignment="1">
      <alignment vertical="center"/>
    </xf>
    <xf numFmtId="3" fontId="65" fillId="0" borderId="0" xfId="0" applyNumberFormat="1" applyFont="1" applyFill="1" applyAlignment="1">
      <alignment vertical="center"/>
    </xf>
    <xf numFmtId="0" fontId="66" fillId="0" borderId="0" xfId="0" applyFont="1" applyFill="1" applyAlignment="1">
      <alignment vertical="center"/>
    </xf>
    <xf numFmtId="3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3" fontId="0" fillId="0" borderId="10" xfId="0" applyNumberFormat="1" applyBorder="1" applyAlignment="1">
      <alignment vertical="center"/>
    </xf>
    <xf numFmtId="3" fontId="3" fillId="0" borderId="10" xfId="0" applyNumberFormat="1" applyFont="1" applyBorder="1" applyAlignment="1">
      <alignment vertical="center"/>
    </xf>
    <xf numFmtId="0" fontId="0" fillId="0" borderId="14" xfId="0" applyFont="1" applyBorder="1" applyAlignment="1">
      <alignment vertical="center" wrapText="1"/>
    </xf>
    <xf numFmtId="3" fontId="0" fillId="0" borderId="10" xfId="0" applyNumberFormat="1" applyFont="1" applyBorder="1" applyAlignment="1">
      <alignment vertical="center"/>
    </xf>
    <xf numFmtId="0" fontId="3" fillId="0" borderId="0" xfId="0" applyFont="1" applyAlignment="1">
      <alignment/>
    </xf>
    <xf numFmtId="0" fontId="0" fillId="0" borderId="14" xfId="0" applyBorder="1" applyAlignment="1">
      <alignment vertical="center" wrapText="1"/>
    </xf>
    <xf numFmtId="49" fontId="3" fillId="0" borderId="20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0" fontId="0" fillId="0" borderId="22" xfId="0" applyBorder="1" applyAlignment="1">
      <alignment vertical="center" wrapText="1"/>
    </xf>
    <xf numFmtId="49" fontId="0" fillId="0" borderId="14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 vertical="center" wrapText="1"/>
    </xf>
    <xf numFmtId="0" fontId="7" fillId="0" borderId="0" xfId="0" applyFont="1" applyFill="1" applyAlignment="1">
      <alignment vertical="center"/>
    </xf>
    <xf numFmtId="3" fontId="8" fillId="0" borderId="0" xfId="0" applyNumberFormat="1" applyFont="1" applyFill="1" applyAlignment="1">
      <alignment vertical="center"/>
    </xf>
    <xf numFmtId="3" fontId="23" fillId="0" borderId="0" xfId="0" applyNumberFormat="1" applyFont="1" applyFill="1" applyAlignment="1">
      <alignment vertical="center"/>
    </xf>
    <xf numFmtId="3" fontId="7" fillId="0" borderId="0" xfId="0" applyNumberFormat="1" applyFont="1" applyFill="1" applyAlignment="1">
      <alignment vertical="center"/>
    </xf>
    <xf numFmtId="0" fontId="26" fillId="0" borderId="0" xfId="0" applyFont="1" applyFill="1" applyAlignment="1">
      <alignment horizontal="center"/>
    </xf>
    <xf numFmtId="0" fontId="27" fillId="33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3" fontId="3" fillId="0" borderId="11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vertical="center"/>
    </xf>
    <xf numFmtId="49" fontId="66" fillId="0" borderId="11" xfId="0" applyNumberFormat="1" applyFont="1" applyFill="1" applyBorder="1" applyAlignment="1">
      <alignment horizontal="center" vertical="center"/>
    </xf>
    <xf numFmtId="0" fontId="67" fillId="0" borderId="22" xfId="0" applyFont="1" applyFill="1" applyBorder="1" applyAlignment="1">
      <alignment vertical="center" wrapText="1"/>
    </xf>
    <xf numFmtId="3" fontId="0" fillId="0" borderId="10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vertical="center"/>
    </xf>
    <xf numFmtId="3" fontId="3" fillId="0" borderId="10" xfId="0" applyNumberFormat="1" applyFont="1" applyFill="1" applyBorder="1" applyAlignment="1">
      <alignment horizontal="right" vertical="center"/>
    </xf>
    <xf numFmtId="3" fontId="8" fillId="0" borderId="10" xfId="0" applyNumberFormat="1" applyFont="1" applyFill="1" applyBorder="1" applyAlignment="1">
      <alignment vertical="center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49" fontId="68" fillId="0" borderId="10" xfId="0" applyNumberFormat="1" applyFont="1" applyFill="1" applyBorder="1" applyAlignment="1">
      <alignment horizontal="center" vertical="center"/>
    </xf>
    <xf numFmtId="0" fontId="68" fillId="0" borderId="22" xfId="0" applyFont="1" applyFill="1" applyBorder="1" applyAlignment="1">
      <alignment vertical="center" wrapText="1"/>
    </xf>
    <xf numFmtId="0" fontId="7" fillId="0" borderId="2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 wrapText="1"/>
    </xf>
    <xf numFmtId="3" fontId="16" fillId="0" borderId="20" xfId="0" applyNumberFormat="1" applyFont="1" applyFill="1" applyBorder="1" applyAlignment="1">
      <alignment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vertical="center" wrapText="1"/>
    </xf>
    <xf numFmtId="0" fontId="7" fillId="0" borderId="23" xfId="0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9" fillId="0" borderId="0" xfId="0" applyFont="1" applyFill="1" applyAlignment="1">
      <alignment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 wrapText="1"/>
    </xf>
    <xf numFmtId="0" fontId="0" fillId="0" borderId="21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5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8" fillId="33" borderId="14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/>
    </xf>
    <xf numFmtId="0" fontId="8" fillId="33" borderId="13" xfId="0" applyFont="1" applyFill="1" applyBorder="1" applyAlignment="1">
      <alignment horizontal="center"/>
    </xf>
    <xf numFmtId="0" fontId="8" fillId="33" borderId="16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27" fillId="33" borderId="11" xfId="0" applyFont="1" applyFill="1" applyBorder="1" applyAlignment="1">
      <alignment horizontal="center" vertical="center" wrapText="1"/>
    </xf>
    <xf numFmtId="0" fontId="27" fillId="33" borderId="17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 wrapText="1"/>
    </xf>
    <xf numFmtId="0" fontId="12" fillId="33" borderId="17" xfId="0" applyFont="1" applyFill="1" applyBorder="1" applyAlignment="1">
      <alignment horizontal="center" vertical="center" wrapText="1"/>
    </xf>
    <xf numFmtId="0" fontId="12" fillId="33" borderId="14" xfId="0" applyFont="1" applyFill="1" applyBorder="1" applyAlignment="1">
      <alignment horizontal="center" vertical="center" wrapText="1"/>
    </xf>
    <xf numFmtId="0" fontId="12" fillId="33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7"/>
  <sheetViews>
    <sheetView zoomScalePageLayoutView="0" workbookViewId="0" topLeftCell="A1">
      <selection activeCell="B14" sqref="B14"/>
    </sheetView>
  </sheetViews>
  <sheetFormatPr defaultColWidth="9.140625" defaultRowHeight="12.75"/>
  <cols>
    <col min="1" max="1" width="5.7109375" style="15" customWidth="1"/>
    <col min="2" max="2" width="28.7109375" style="15" customWidth="1"/>
    <col min="3" max="11" width="11.7109375" style="15" customWidth="1"/>
    <col min="12" max="16384" width="9.140625" style="15" customWidth="1"/>
  </cols>
  <sheetData>
    <row r="1" spans="2:11" ht="15" customHeight="1">
      <c r="B1" s="20"/>
      <c r="H1" s="83"/>
      <c r="K1" s="1" t="s">
        <v>125</v>
      </c>
    </row>
    <row r="2" spans="2:11" ht="15" customHeight="1">
      <c r="B2" s="20"/>
      <c r="H2" s="83"/>
      <c r="K2" s="1" t="s">
        <v>126</v>
      </c>
    </row>
    <row r="3" spans="2:11" ht="15" customHeight="1">
      <c r="B3" s="20"/>
      <c r="H3" s="83"/>
      <c r="K3" s="1" t="s">
        <v>14</v>
      </c>
    </row>
    <row r="4" spans="1:2" s="3" customFormat="1" ht="25.5" customHeight="1">
      <c r="A4" s="56" t="s">
        <v>74</v>
      </c>
      <c r="B4" s="84"/>
    </row>
    <row r="5" spans="1:11" ht="15" customHeight="1">
      <c r="A5" s="154" t="s">
        <v>2</v>
      </c>
      <c r="B5" s="154" t="s">
        <v>75</v>
      </c>
      <c r="C5" s="157" t="s">
        <v>76</v>
      </c>
      <c r="D5" s="158"/>
      <c r="E5" s="159"/>
      <c r="F5" s="85"/>
      <c r="G5" s="85"/>
      <c r="H5" s="86" t="s">
        <v>77</v>
      </c>
      <c r="I5" s="85"/>
      <c r="J5" s="85"/>
      <c r="K5" s="87"/>
    </row>
    <row r="6" spans="1:11" s="21" customFormat="1" ht="15" customHeight="1">
      <c r="A6" s="155"/>
      <c r="B6" s="155"/>
      <c r="C6" s="160"/>
      <c r="D6" s="161"/>
      <c r="E6" s="162"/>
      <c r="F6" s="78"/>
      <c r="G6" s="78"/>
      <c r="H6" s="78"/>
      <c r="I6" s="78" t="s">
        <v>78</v>
      </c>
      <c r="J6" s="78"/>
      <c r="K6" s="79"/>
    </row>
    <row r="7" spans="1:11" s="21" customFormat="1" ht="15" customHeight="1">
      <c r="A7" s="155"/>
      <c r="B7" s="155"/>
      <c r="C7" s="160"/>
      <c r="D7" s="161"/>
      <c r="E7" s="162"/>
      <c r="F7" s="88"/>
      <c r="G7" s="166" t="s">
        <v>79</v>
      </c>
      <c r="H7" s="167"/>
      <c r="I7" s="76"/>
      <c r="J7" s="166" t="s">
        <v>79</v>
      </c>
      <c r="K7" s="167"/>
    </row>
    <row r="8" spans="1:11" s="21" customFormat="1" ht="45.75" customHeight="1">
      <c r="A8" s="155"/>
      <c r="B8" s="155"/>
      <c r="C8" s="163"/>
      <c r="D8" s="164"/>
      <c r="E8" s="165"/>
      <c r="F8" s="77" t="s">
        <v>3</v>
      </c>
      <c r="G8" s="76" t="s">
        <v>80</v>
      </c>
      <c r="H8" s="89" t="s">
        <v>81</v>
      </c>
      <c r="I8" s="77" t="s">
        <v>4</v>
      </c>
      <c r="J8" s="76" t="s">
        <v>80</v>
      </c>
      <c r="K8" s="89" t="s">
        <v>81</v>
      </c>
    </row>
    <row r="9" spans="1:11" s="21" customFormat="1" ht="27" customHeight="1">
      <c r="A9" s="156"/>
      <c r="B9" s="156"/>
      <c r="C9" s="37" t="s">
        <v>5</v>
      </c>
      <c r="D9" s="90" t="s">
        <v>6</v>
      </c>
      <c r="E9" s="39" t="s">
        <v>7</v>
      </c>
      <c r="F9" s="91"/>
      <c r="G9" s="91"/>
      <c r="H9" s="92" t="s">
        <v>82</v>
      </c>
      <c r="I9" s="91"/>
      <c r="J9" s="91"/>
      <c r="K9" s="92" t="s">
        <v>82</v>
      </c>
    </row>
    <row r="10" spans="1:11" s="26" customFormat="1" ht="7.5" customHeight="1">
      <c r="A10" s="22">
        <v>1</v>
      </c>
      <c r="B10" s="22">
        <v>2</v>
      </c>
      <c r="C10" s="23"/>
      <c r="D10" s="24">
        <v>3</v>
      </c>
      <c r="E10" s="25"/>
      <c r="F10" s="22">
        <v>4</v>
      </c>
      <c r="G10" s="22">
        <v>5</v>
      </c>
      <c r="H10" s="22">
        <v>6</v>
      </c>
      <c r="I10" s="22">
        <v>7</v>
      </c>
      <c r="J10" s="22">
        <v>8</v>
      </c>
      <c r="K10" s="22">
        <v>9</v>
      </c>
    </row>
    <row r="11" spans="1:13" s="94" customFormat="1" ht="16.5" customHeight="1">
      <c r="A11" s="6" t="s">
        <v>85</v>
      </c>
      <c r="B11" s="128" t="s">
        <v>86</v>
      </c>
      <c r="C11" s="4">
        <v>0</v>
      </c>
      <c r="D11" s="4">
        <f>SUM(D12:D12)</f>
        <v>4036</v>
      </c>
      <c r="E11" s="129">
        <f>SUM(C11:D11)</f>
        <v>4036</v>
      </c>
      <c r="F11" s="4">
        <v>4036</v>
      </c>
      <c r="G11" s="4">
        <v>4036</v>
      </c>
      <c r="H11" s="4">
        <v>0</v>
      </c>
      <c r="I11" s="4">
        <v>0</v>
      </c>
      <c r="J11" s="130">
        <v>0</v>
      </c>
      <c r="K11" s="130">
        <v>0</v>
      </c>
      <c r="M11" s="95"/>
    </row>
    <row r="12" spans="1:11" s="96" customFormat="1" ht="63.75">
      <c r="A12" s="131"/>
      <c r="B12" s="132" t="s">
        <v>110</v>
      </c>
      <c r="C12" s="2">
        <v>0</v>
      </c>
      <c r="D12" s="2">
        <f>SUM(F12,I12)</f>
        <v>4036</v>
      </c>
      <c r="E12" s="133">
        <f>SUM(C12:D12)</f>
        <v>4036</v>
      </c>
      <c r="F12" s="2">
        <v>4036</v>
      </c>
      <c r="G12" s="2">
        <v>4036</v>
      </c>
      <c r="H12" s="2">
        <v>0</v>
      </c>
      <c r="I12" s="2">
        <v>0</v>
      </c>
      <c r="J12" s="134">
        <v>0</v>
      </c>
      <c r="K12" s="134">
        <v>0</v>
      </c>
    </row>
    <row r="13" spans="1:13" s="94" customFormat="1" ht="16.5" customHeight="1">
      <c r="A13" s="6" t="s">
        <v>103</v>
      </c>
      <c r="B13" s="128" t="s">
        <v>122</v>
      </c>
      <c r="C13" s="4">
        <v>4863100</v>
      </c>
      <c r="D13" s="4">
        <f>SUM(D14:D14)</f>
        <v>17500</v>
      </c>
      <c r="E13" s="129">
        <f>SUM(C13:D13)</f>
        <v>4880600</v>
      </c>
      <c r="F13" s="4">
        <v>4880600</v>
      </c>
      <c r="G13" s="4">
        <v>4755600</v>
      </c>
      <c r="H13" s="4">
        <v>0</v>
      </c>
      <c r="I13" s="4">
        <v>0</v>
      </c>
      <c r="J13" s="130">
        <v>0</v>
      </c>
      <c r="K13" s="130">
        <v>0</v>
      </c>
      <c r="M13" s="95"/>
    </row>
    <row r="14" spans="1:11" s="96" customFormat="1" ht="38.25">
      <c r="A14" s="131"/>
      <c r="B14" s="132" t="s">
        <v>123</v>
      </c>
      <c r="C14" s="2">
        <v>1356200</v>
      </c>
      <c r="D14" s="2">
        <f>SUM(F14,I14)</f>
        <v>17500</v>
      </c>
      <c r="E14" s="133">
        <f>SUM(C14:D14)</f>
        <v>1373700</v>
      </c>
      <c r="F14" s="2">
        <v>17500</v>
      </c>
      <c r="G14" s="2">
        <v>17500</v>
      </c>
      <c r="H14" s="2">
        <v>0</v>
      </c>
      <c r="I14" s="2">
        <v>0</v>
      </c>
      <c r="J14" s="134">
        <v>0</v>
      </c>
      <c r="K14" s="134">
        <v>0</v>
      </c>
    </row>
    <row r="15" spans="1:11" s="7" customFormat="1" ht="16.5" customHeight="1">
      <c r="A15" s="152" t="s">
        <v>84</v>
      </c>
      <c r="B15" s="153"/>
      <c r="C15" s="16">
        <v>114080627</v>
      </c>
      <c r="D15" s="16">
        <f>SUM(D11,D13)</f>
        <v>21536</v>
      </c>
      <c r="E15" s="135">
        <f>SUM(C15:D15)</f>
        <v>114102163</v>
      </c>
      <c r="F15" s="136">
        <v>42694713</v>
      </c>
      <c r="G15" s="136">
        <v>5157333</v>
      </c>
      <c r="H15" s="136">
        <v>187908</v>
      </c>
      <c r="I15" s="136">
        <v>71407450</v>
      </c>
      <c r="J15" s="136">
        <v>230450</v>
      </c>
      <c r="K15" s="136">
        <v>68400000</v>
      </c>
    </row>
    <row r="16" spans="1:11" s="7" customFormat="1" ht="15" customHeight="1">
      <c r="A16" s="18"/>
      <c r="B16" s="18"/>
      <c r="C16" s="19"/>
      <c r="D16" s="19"/>
      <c r="E16" s="97"/>
      <c r="F16" s="19"/>
      <c r="G16" s="19"/>
      <c r="H16" s="19"/>
      <c r="I16" s="19"/>
      <c r="J16" s="19"/>
      <c r="K16" s="19"/>
    </row>
    <row r="17" spans="2:9" ht="15.75">
      <c r="B17" s="5"/>
      <c r="E17" s="28"/>
      <c r="F17" s="28"/>
      <c r="I17" s="27" t="s">
        <v>0</v>
      </c>
    </row>
    <row r="18" spans="2:9" ht="11.25" customHeight="1">
      <c r="B18" s="3"/>
      <c r="E18" s="28"/>
      <c r="F18" s="28"/>
      <c r="I18" s="27"/>
    </row>
    <row r="19" spans="2:9" ht="15.75">
      <c r="B19" s="3"/>
      <c r="D19" s="28"/>
      <c r="E19" s="28"/>
      <c r="F19" s="28"/>
      <c r="I19" s="27" t="s">
        <v>15</v>
      </c>
    </row>
    <row r="20" spans="1:6" ht="12.75">
      <c r="A20" s="98"/>
      <c r="B20" s="3"/>
      <c r="F20" s="28"/>
    </row>
    <row r="21" ht="12.75">
      <c r="B21" s="3"/>
    </row>
    <row r="22" ht="12.75">
      <c r="B22" s="3"/>
    </row>
    <row r="23" ht="12.75">
      <c r="B23" s="3"/>
    </row>
    <row r="24" ht="12.75">
      <c r="B24" s="3"/>
    </row>
    <row r="25" spans="2:11" ht="12.75">
      <c r="B25" s="3"/>
      <c r="E25" s="28"/>
      <c r="F25" s="28"/>
      <c r="G25" s="28"/>
      <c r="H25" s="28"/>
      <c r="I25" s="28"/>
      <c r="J25" s="28"/>
      <c r="K25" s="28"/>
    </row>
    <row r="26" ht="12.75">
      <c r="B26" s="3"/>
    </row>
    <row r="27" ht="12.75">
      <c r="B27" s="3"/>
    </row>
    <row r="28" ht="12.75">
      <c r="B28" s="3"/>
    </row>
    <row r="29" ht="12.75">
      <c r="B29" s="3"/>
    </row>
    <row r="30" ht="12.75">
      <c r="B30" s="3"/>
    </row>
    <row r="31" ht="12.75">
      <c r="B31" s="3"/>
    </row>
    <row r="32" ht="12.75">
      <c r="B32" s="3"/>
    </row>
    <row r="33" ht="12.75">
      <c r="B33" s="3"/>
    </row>
    <row r="34" ht="12.75">
      <c r="B34" s="3"/>
    </row>
    <row r="35" ht="12.75">
      <c r="B35" s="3"/>
    </row>
    <row r="36" ht="12.75">
      <c r="B36" s="3"/>
    </row>
    <row r="37" ht="12.75">
      <c r="B37" s="3"/>
    </row>
    <row r="38" ht="12.75">
      <c r="B38" s="3"/>
    </row>
    <row r="39" ht="12.75">
      <c r="B39" s="3"/>
    </row>
    <row r="40" ht="12.75">
      <c r="B40" s="3"/>
    </row>
    <row r="41" ht="12.75">
      <c r="B41" s="3"/>
    </row>
    <row r="42" ht="12.75">
      <c r="B42" s="3"/>
    </row>
    <row r="43" ht="12.75">
      <c r="B43" s="3"/>
    </row>
    <row r="44" ht="12.75">
      <c r="B44" s="3"/>
    </row>
    <row r="45" ht="12.75">
      <c r="B45" s="3"/>
    </row>
    <row r="46" ht="12.75">
      <c r="B46" s="3"/>
    </row>
    <row r="47" ht="12.75">
      <c r="B47" s="3"/>
    </row>
  </sheetData>
  <sheetProtection/>
  <mergeCells count="6">
    <mergeCell ref="A15:B15"/>
    <mergeCell ref="A5:A9"/>
    <mergeCell ref="B5:B9"/>
    <mergeCell ref="C5:E8"/>
    <mergeCell ref="G7:H7"/>
    <mergeCell ref="J7:K7"/>
  </mergeCells>
  <printOptions/>
  <pageMargins left="0.44" right="0.49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3"/>
  <sheetViews>
    <sheetView zoomScalePageLayoutView="0" workbookViewId="0" topLeftCell="A1">
      <selection activeCell="F15" sqref="F15"/>
    </sheetView>
  </sheetViews>
  <sheetFormatPr defaultColWidth="9.140625" defaultRowHeight="12.75"/>
  <cols>
    <col min="1" max="1" width="5.57421875" style="15" customWidth="1"/>
    <col min="2" max="2" width="8.8515625" style="15" customWidth="1"/>
    <col min="3" max="3" width="33.57421875" style="15" customWidth="1"/>
    <col min="4" max="8" width="14.7109375" style="15" customWidth="1"/>
    <col min="9" max="9" width="11.140625" style="15" bestFit="1" customWidth="1"/>
    <col min="10" max="16384" width="9.140625" style="15" customWidth="1"/>
  </cols>
  <sheetData>
    <row r="1" spans="3:8" ht="15" customHeight="1">
      <c r="C1" s="29"/>
      <c r="H1" s="1" t="s">
        <v>127</v>
      </c>
    </row>
    <row r="2" spans="3:8" ht="15" customHeight="1">
      <c r="C2" s="20"/>
      <c r="H2" s="1" t="s">
        <v>126</v>
      </c>
    </row>
    <row r="3" spans="3:8" ht="15" customHeight="1">
      <c r="C3" s="20"/>
      <c r="H3" s="1" t="s">
        <v>14</v>
      </c>
    </row>
    <row r="4" spans="1:5" s="3" customFormat="1" ht="24" customHeight="1">
      <c r="A4" s="56" t="s">
        <v>17</v>
      </c>
      <c r="E4" s="35"/>
    </row>
    <row r="5" spans="1:8" s="21" customFormat="1" ht="16.5" customHeight="1">
      <c r="A5" s="154" t="s">
        <v>2</v>
      </c>
      <c r="B5" s="154" t="s">
        <v>8</v>
      </c>
      <c r="C5" s="154" t="s">
        <v>9</v>
      </c>
      <c r="D5" s="170" t="s">
        <v>16</v>
      </c>
      <c r="E5" s="170"/>
      <c r="F5" s="170"/>
      <c r="G5" s="170"/>
      <c r="H5" s="171"/>
    </row>
    <row r="6" spans="1:8" s="21" customFormat="1" ht="16.5" customHeight="1">
      <c r="A6" s="168"/>
      <c r="B6" s="168"/>
      <c r="C6" s="168"/>
      <c r="D6" s="37"/>
      <c r="E6" s="38" t="s">
        <v>1</v>
      </c>
      <c r="F6" s="39"/>
      <c r="G6" s="172" t="s">
        <v>10</v>
      </c>
      <c r="H6" s="173"/>
    </row>
    <row r="7" spans="1:8" s="21" customFormat="1" ht="16.5" customHeight="1">
      <c r="A7" s="156"/>
      <c r="B7" s="156"/>
      <c r="C7" s="156"/>
      <c r="D7" s="39" t="s">
        <v>5</v>
      </c>
      <c r="E7" s="40" t="s">
        <v>6</v>
      </c>
      <c r="F7" s="39" t="s">
        <v>7</v>
      </c>
      <c r="G7" s="41" t="s">
        <v>3</v>
      </c>
      <c r="H7" s="42" t="s">
        <v>4</v>
      </c>
    </row>
    <row r="8" spans="1:8" s="26" customFormat="1" ht="7.5" customHeight="1">
      <c r="A8" s="22">
        <v>1</v>
      </c>
      <c r="B8" s="22">
        <v>2</v>
      </c>
      <c r="C8" s="22">
        <v>3</v>
      </c>
      <c r="D8" s="23"/>
      <c r="E8" s="24">
        <v>4</v>
      </c>
      <c r="F8" s="25"/>
      <c r="G8" s="22">
        <v>5</v>
      </c>
      <c r="H8" s="22">
        <v>6</v>
      </c>
    </row>
    <row r="9" spans="1:9" s="5" customFormat="1" ht="25.5" customHeight="1">
      <c r="A9" s="6" t="s">
        <v>85</v>
      </c>
      <c r="B9" s="8"/>
      <c r="C9" s="128" t="s">
        <v>86</v>
      </c>
      <c r="D9" s="4">
        <v>700</v>
      </c>
      <c r="E9" s="4">
        <f>SUM(E10:E10)</f>
        <v>4036</v>
      </c>
      <c r="F9" s="4">
        <f aca="true" t="shared" si="0" ref="F9:F15">SUM(D9:E9)</f>
        <v>4736</v>
      </c>
      <c r="G9" s="17">
        <v>4736</v>
      </c>
      <c r="H9" s="17">
        <v>0</v>
      </c>
      <c r="I9" s="9"/>
    </row>
    <row r="10" spans="1:8" s="3" customFormat="1" ht="25.5" customHeight="1">
      <c r="A10" s="30"/>
      <c r="B10" s="137" t="s">
        <v>111</v>
      </c>
      <c r="C10" s="138" t="s">
        <v>13</v>
      </c>
      <c r="D10" s="2">
        <v>0</v>
      </c>
      <c r="E10" s="10">
        <f>SUM(G10:H10)</f>
        <v>4036</v>
      </c>
      <c r="F10" s="10">
        <f t="shared" si="0"/>
        <v>4036</v>
      </c>
      <c r="G10" s="10">
        <v>4036</v>
      </c>
      <c r="H10" s="2">
        <v>0</v>
      </c>
    </row>
    <row r="11" spans="1:9" s="5" customFormat="1" ht="25.5" customHeight="1">
      <c r="A11" s="6" t="s">
        <v>34</v>
      </c>
      <c r="B11" s="8"/>
      <c r="C11" s="128" t="s">
        <v>35</v>
      </c>
      <c r="D11" s="4">
        <v>2214400</v>
      </c>
      <c r="E11" s="4">
        <f>SUM(E12:E12)</f>
        <v>930000</v>
      </c>
      <c r="F11" s="4">
        <f t="shared" si="0"/>
        <v>3144400</v>
      </c>
      <c r="G11" s="17">
        <v>419400</v>
      </c>
      <c r="H11" s="17">
        <v>2725000</v>
      </c>
      <c r="I11" s="9"/>
    </row>
    <row r="12" spans="1:8" s="3" customFormat="1" ht="25.5" customHeight="1">
      <c r="A12" s="30"/>
      <c r="B12" s="139">
        <v>70095</v>
      </c>
      <c r="C12" s="138" t="s">
        <v>13</v>
      </c>
      <c r="D12" s="2">
        <v>1820000</v>
      </c>
      <c r="E12" s="10">
        <f>SUM(G12:H12)</f>
        <v>930000</v>
      </c>
      <c r="F12" s="10">
        <f t="shared" si="0"/>
        <v>2750000</v>
      </c>
      <c r="G12" s="10">
        <v>0</v>
      </c>
      <c r="H12" s="2">
        <v>930000</v>
      </c>
    </row>
    <row r="13" spans="1:9" s="5" customFormat="1" ht="25.5" customHeight="1">
      <c r="A13" s="6" t="s">
        <v>103</v>
      </c>
      <c r="B13" s="8"/>
      <c r="C13" s="128" t="s">
        <v>122</v>
      </c>
      <c r="D13" s="4">
        <v>6853916</v>
      </c>
      <c r="E13" s="4">
        <f>SUM(E14:E14)</f>
        <v>17500</v>
      </c>
      <c r="F13" s="4">
        <f t="shared" si="0"/>
        <v>6871416</v>
      </c>
      <c r="G13" s="17">
        <v>6871416</v>
      </c>
      <c r="H13" s="17">
        <v>0</v>
      </c>
      <c r="I13" s="9"/>
    </row>
    <row r="14" spans="1:8" s="3" customFormat="1" ht="25.5" customHeight="1">
      <c r="A14" s="30"/>
      <c r="B14" s="139">
        <v>85295</v>
      </c>
      <c r="C14" s="138" t="s">
        <v>13</v>
      </c>
      <c r="D14" s="2">
        <v>534700</v>
      </c>
      <c r="E14" s="10">
        <f>SUM(G14:H14)</f>
        <v>17500</v>
      </c>
      <c r="F14" s="10">
        <f t="shared" si="0"/>
        <v>552200</v>
      </c>
      <c r="G14" s="10">
        <v>17500</v>
      </c>
      <c r="H14" s="2">
        <v>0</v>
      </c>
    </row>
    <row r="15" spans="1:9" s="7" customFormat="1" ht="25.5" customHeight="1">
      <c r="A15" s="152" t="s">
        <v>11</v>
      </c>
      <c r="B15" s="169"/>
      <c r="C15" s="153"/>
      <c r="D15" s="16">
        <v>112885032</v>
      </c>
      <c r="E15" s="16">
        <f>SUM(E11,E9,E13)</f>
        <v>951536</v>
      </c>
      <c r="F15" s="16">
        <f t="shared" si="0"/>
        <v>113836568</v>
      </c>
      <c r="G15" s="16">
        <v>37179896</v>
      </c>
      <c r="H15" s="136">
        <v>76656672</v>
      </c>
      <c r="I15" s="53"/>
    </row>
    <row r="16" spans="1:9" s="7" customFormat="1" ht="13.5" customHeight="1">
      <c r="A16" s="18"/>
      <c r="B16" s="18"/>
      <c r="C16" s="18"/>
      <c r="D16" s="19"/>
      <c r="E16" s="55"/>
      <c r="F16" s="19"/>
      <c r="G16" s="19"/>
      <c r="H16" s="19"/>
      <c r="I16" s="53"/>
    </row>
    <row r="17" spans="3:7" ht="15.75">
      <c r="C17" s="5"/>
      <c r="D17" s="28"/>
      <c r="E17" s="28"/>
      <c r="G17" s="27" t="s">
        <v>0</v>
      </c>
    </row>
    <row r="18" spans="3:7" ht="15" customHeight="1">
      <c r="C18" s="3"/>
      <c r="D18" s="28"/>
      <c r="G18" s="27"/>
    </row>
    <row r="19" spans="3:7" ht="15.75">
      <c r="C19" s="3"/>
      <c r="E19" s="28"/>
      <c r="G19" s="27" t="s">
        <v>15</v>
      </c>
    </row>
    <row r="20" spans="3:5" ht="12.75">
      <c r="C20" s="3"/>
      <c r="E20" s="28"/>
    </row>
    <row r="21" spans="3:8" ht="12.75">
      <c r="C21" s="3"/>
      <c r="F21" s="28"/>
      <c r="G21" s="28"/>
      <c r="H21" s="28"/>
    </row>
    <row r="22" ht="12.75">
      <c r="C22" s="3"/>
    </row>
    <row r="23" ht="12.75">
      <c r="C23" s="3"/>
    </row>
    <row r="24" spans="3:8" ht="12.75">
      <c r="C24" s="3"/>
      <c r="F24" s="28"/>
      <c r="G24" s="28"/>
      <c r="H24" s="28"/>
    </row>
    <row r="25" ht="12.75">
      <c r="C25" s="3"/>
    </row>
    <row r="26" ht="12.75">
      <c r="C26" s="3"/>
    </row>
    <row r="27" ht="12.75">
      <c r="C27" s="3"/>
    </row>
    <row r="28" ht="12.75">
      <c r="C28" s="3"/>
    </row>
    <row r="29" ht="12.75">
      <c r="C29" s="3"/>
    </row>
    <row r="30" ht="12.75">
      <c r="C30" s="3"/>
    </row>
    <row r="31" ht="12.75">
      <c r="C31" s="3"/>
    </row>
    <row r="32" ht="12.75">
      <c r="C32" s="3"/>
    </row>
    <row r="33" ht="12.75">
      <c r="C33" s="3"/>
    </row>
    <row r="34" ht="12.75">
      <c r="C34" s="3"/>
    </row>
    <row r="35" ht="12.75">
      <c r="C35" s="3"/>
    </row>
    <row r="36" ht="12.75">
      <c r="C36" s="3"/>
    </row>
    <row r="37" ht="12.75">
      <c r="C37" s="3"/>
    </row>
    <row r="38" ht="12.75">
      <c r="C38" s="3"/>
    </row>
    <row r="39" ht="12.75">
      <c r="C39" s="3"/>
    </row>
    <row r="40" ht="12.75">
      <c r="C40" s="3"/>
    </row>
    <row r="41" ht="12.75">
      <c r="C41" s="3"/>
    </row>
    <row r="42" ht="12.75">
      <c r="C42" s="3"/>
    </row>
    <row r="43" ht="12.75">
      <c r="C43" s="3"/>
    </row>
  </sheetData>
  <sheetProtection/>
  <mergeCells count="6">
    <mergeCell ref="A5:A7"/>
    <mergeCell ref="B5:B7"/>
    <mergeCell ref="C5:C7"/>
    <mergeCell ref="A15:C15"/>
    <mergeCell ref="D5:H5"/>
    <mergeCell ref="G6:H6"/>
  </mergeCells>
  <printOptions/>
  <pageMargins left="0.92" right="0.87" top="0.76" bottom="0.73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2"/>
  <sheetViews>
    <sheetView zoomScalePageLayoutView="0" workbookViewId="0" topLeftCell="A1">
      <selection activeCell="N1" sqref="N1:N3"/>
    </sheetView>
  </sheetViews>
  <sheetFormatPr defaultColWidth="9.140625" defaultRowHeight="12.75"/>
  <cols>
    <col min="1" max="1" width="4.7109375" style="3" customWidth="1"/>
    <col min="2" max="2" width="7.28125" style="3" customWidth="1"/>
    <col min="3" max="3" width="24.8515625" style="3" customWidth="1"/>
    <col min="4" max="4" width="11.00390625" style="3" customWidth="1"/>
    <col min="5" max="5" width="10.140625" style="3" customWidth="1"/>
    <col min="6" max="8" width="11.00390625" style="3" customWidth="1"/>
    <col min="9" max="10" width="9.7109375" style="3" customWidth="1"/>
    <col min="11" max="11" width="9.8515625" style="15" bestFit="1" customWidth="1"/>
    <col min="12" max="14" width="9.140625" style="15" customWidth="1"/>
    <col min="15" max="16" width="10.140625" style="15" bestFit="1" customWidth="1"/>
    <col min="17" max="16384" width="9.140625" style="15" customWidth="1"/>
  </cols>
  <sheetData>
    <row r="1" spans="1:14" ht="15" customHeight="1">
      <c r="A1" s="7"/>
      <c r="B1" s="31"/>
      <c r="C1" s="31"/>
      <c r="D1" s="31"/>
      <c r="E1" s="31"/>
      <c r="F1" s="31"/>
      <c r="G1" s="31"/>
      <c r="H1" s="115"/>
      <c r="I1" s="116"/>
      <c r="J1" s="31"/>
      <c r="N1" s="1" t="s">
        <v>128</v>
      </c>
    </row>
    <row r="2" spans="1:14" ht="15" customHeight="1">
      <c r="A2" s="7"/>
      <c r="B2" s="31"/>
      <c r="C2" s="31"/>
      <c r="D2" s="31"/>
      <c r="E2" s="31"/>
      <c r="F2" s="31"/>
      <c r="G2" s="31"/>
      <c r="H2" s="31"/>
      <c r="I2" s="116"/>
      <c r="J2" s="31"/>
      <c r="N2" s="1" t="s">
        <v>126</v>
      </c>
    </row>
    <row r="3" spans="1:14" ht="15" customHeight="1">
      <c r="A3" s="7"/>
      <c r="B3" s="31"/>
      <c r="D3" s="31"/>
      <c r="E3" s="31"/>
      <c r="F3" s="117"/>
      <c r="G3" s="118"/>
      <c r="H3" s="31"/>
      <c r="I3" s="116"/>
      <c r="J3" s="31"/>
      <c r="N3" s="1" t="s">
        <v>14</v>
      </c>
    </row>
    <row r="4" spans="1:14" ht="15" customHeight="1">
      <c r="A4" s="7"/>
      <c r="B4" s="31"/>
      <c r="D4" s="31"/>
      <c r="E4" s="31"/>
      <c r="F4" s="117"/>
      <c r="G4" s="118"/>
      <c r="H4" s="31"/>
      <c r="I4" s="116"/>
      <c r="J4" s="31"/>
      <c r="N4" s="1"/>
    </row>
    <row r="5" spans="1:10" ht="19.5" customHeight="1">
      <c r="A5" s="32" t="s">
        <v>113</v>
      </c>
      <c r="B5" s="33"/>
      <c r="C5" s="33"/>
      <c r="D5" s="33"/>
      <c r="E5" s="33"/>
      <c r="F5" s="33"/>
      <c r="I5" s="119"/>
      <c r="J5" s="120"/>
    </row>
    <row r="6" spans="1:10" ht="14.25" customHeight="1">
      <c r="A6" s="32"/>
      <c r="B6" s="33"/>
      <c r="C6" s="33"/>
      <c r="D6" s="33"/>
      <c r="E6" s="33"/>
      <c r="F6" s="33"/>
      <c r="I6" s="119"/>
      <c r="J6" s="120"/>
    </row>
    <row r="7" spans="1:14" ht="20.25" customHeight="1">
      <c r="A7" s="179" t="s">
        <v>2</v>
      </c>
      <c r="B7" s="179" t="s">
        <v>8</v>
      </c>
      <c r="C7" s="179" t="s">
        <v>9</v>
      </c>
      <c r="D7" s="46"/>
      <c r="E7" s="36" t="s">
        <v>1</v>
      </c>
      <c r="F7" s="47"/>
      <c r="G7" s="179" t="s">
        <v>114</v>
      </c>
      <c r="H7" s="181" t="s">
        <v>79</v>
      </c>
      <c r="I7" s="182"/>
      <c r="J7" s="179" t="s">
        <v>115</v>
      </c>
      <c r="K7" s="177" t="s">
        <v>116</v>
      </c>
      <c r="L7" s="179" t="s">
        <v>117</v>
      </c>
      <c r="M7" s="179" t="s">
        <v>118</v>
      </c>
      <c r="N7" s="179" t="s">
        <v>119</v>
      </c>
    </row>
    <row r="8" spans="1:14" ht="86.25" customHeight="1">
      <c r="A8" s="180"/>
      <c r="B8" s="180"/>
      <c r="C8" s="180"/>
      <c r="D8" s="80" t="s">
        <v>5</v>
      </c>
      <c r="E8" s="80" t="s">
        <v>6</v>
      </c>
      <c r="F8" s="80" t="s">
        <v>7</v>
      </c>
      <c r="G8" s="180"/>
      <c r="H8" s="121" t="s">
        <v>120</v>
      </c>
      <c r="I8" s="122" t="s">
        <v>121</v>
      </c>
      <c r="J8" s="180"/>
      <c r="K8" s="178"/>
      <c r="L8" s="180"/>
      <c r="M8" s="180"/>
      <c r="N8" s="180"/>
    </row>
    <row r="9" spans="1:14" ht="7.5" customHeight="1">
      <c r="A9" s="34">
        <v>1</v>
      </c>
      <c r="B9" s="34">
        <v>2</v>
      </c>
      <c r="C9" s="34">
        <v>3</v>
      </c>
      <c r="D9" s="123"/>
      <c r="E9" s="124">
        <v>4</v>
      </c>
      <c r="F9" s="125"/>
      <c r="G9" s="34">
        <v>5</v>
      </c>
      <c r="H9" s="34">
        <v>6</v>
      </c>
      <c r="I9" s="34">
        <v>7</v>
      </c>
      <c r="J9" s="34">
        <v>8</v>
      </c>
      <c r="K9" s="34">
        <v>9</v>
      </c>
      <c r="L9" s="34">
        <v>10</v>
      </c>
      <c r="M9" s="34">
        <v>11</v>
      </c>
      <c r="N9" s="34">
        <v>12</v>
      </c>
    </row>
    <row r="10" spans="1:16" s="5" customFormat="1" ht="25.5">
      <c r="A10" s="6" t="s">
        <v>85</v>
      </c>
      <c r="B10" s="8"/>
      <c r="C10" s="128" t="s">
        <v>86</v>
      </c>
      <c r="D10" s="11">
        <v>700</v>
      </c>
      <c r="E10" s="11">
        <f>SUM(E11)</f>
        <v>4036</v>
      </c>
      <c r="F10" s="11">
        <f>SUM(D10:E10)</f>
        <v>4736</v>
      </c>
      <c r="G10" s="11">
        <f>SUM(H10:I10)</f>
        <v>4736</v>
      </c>
      <c r="H10" s="11">
        <v>0</v>
      </c>
      <c r="I10" s="11">
        <v>4736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P10" s="9"/>
    </row>
    <row r="11" spans="1:14" s="3" customFormat="1" ht="16.5" customHeight="1">
      <c r="A11" s="30"/>
      <c r="B11" s="140" t="s">
        <v>111</v>
      </c>
      <c r="C11" s="141" t="s">
        <v>13</v>
      </c>
      <c r="D11" s="12">
        <v>700</v>
      </c>
      <c r="E11" s="12">
        <f>SUM(G11,J11:N11)</f>
        <v>4036</v>
      </c>
      <c r="F11" s="12">
        <f>SUM(D11:E11)</f>
        <v>4736</v>
      </c>
      <c r="G11" s="12">
        <f>SUM(H11:I11)</f>
        <v>4036</v>
      </c>
      <c r="H11" s="12">
        <v>0</v>
      </c>
      <c r="I11" s="12">
        <v>4036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</row>
    <row r="12" spans="1:16" s="5" customFormat="1" ht="16.5" customHeight="1">
      <c r="A12" s="6" t="s">
        <v>103</v>
      </c>
      <c r="B12" s="8"/>
      <c r="C12" s="128" t="s">
        <v>122</v>
      </c>
      <c r="D12" s="11">
        <v>6853916</v>
      </c>
      <c r="E12" s="11">
        <f>SUM(E13)</f>
        <v>17500</v>
      </c>
      <c r="F12" s="11">
        <f>SUM(D12:E12)</f>
        <v>6871416</v>
      </c>
      <c r="G12" s="11">
        <f>SUM(H12:I12)</f>
        <v>1720006</v>
      </c>
      <c r="H12" s="11">
        <v>1026500</v>
      </c>
      <c r="I12" s="11">
        <v>693506</v>
      </c>
      <c r="J12" s="11">
        <v>0</v>
      </c>
      <c r="K12" s="11">
        <v>5151410</v>
      </c>
      <c r="L12" s="11">
        <v>0</v>
      </c>
      <c r="M12" s="11">
        <v>0</v>
      </c>
      <c r="N12" s="11">
        <v>0</v>
      </c>
      <c r="O12" s="9"/>
      <c r="P12" s="9"/>
    </row>
    <row r="13" spans="1:14" s="3" customFormat="1" ht="16.5" customHeight="1">
      <c r="A13" s="30"/>
      <c r="B13" s="140" t="s">
        <v>124</v>
      </c>
      <c r="C13" s="141" t="s">
        <v>13</v>
      </c>
      <c r="D13" s="12">
        <v>534700</v>
      </c>
      <c r="E13" s="12">
        <f>SUM(G13,J13:N13)</f>
        <v>17500</v>
      </c>
      <c r="F13" s="12">
        <f>SUM(D13:E13)</f>
        <v>552200</v>
      </c>
      <c r="G13" s="12">
        <f>SUM(H13:I13)</f>
        <v>0</v>
      </c>
      <c r="H13" s="12">
        <v>0</v>
      </c>
      <c r="I13" s="12">
        <v>0</v>
      </c>
      <c r="J13" s="12">
        <v>0</v>
      </c>
      <c r="K13" s="12">
        <v>17500</v>
      </c>
      <c r="L13" s="12">
        <v>0</v>
      </c>
      <c r="M13" s="12">
        <v>0</v>
      </c>
      <c r="N13" s="12">
        <v>0</v>
      </c>
    </row>
    <row r="14" spans="1:15" s="14" customFormat="1" ht="19.5" customHeight="1">
      <c r="A14" s="174" t="s">
        <v>12</v>
      </c>
      <c r="B14" s="175"/>
      <c r="C14" s="176"/>
      <c r="D14" s="11">
        <v>37158360</v>
      </c>
      <c r="E14" s="11">
        <f>SUM(E10,E12)</f>
        <v>21536</v>
      </c>
      <c r="F14" s="11">
        <f>SUM(D14:E14)</f>
        <v>37179896</v>
      </c>
      <c r="G14" s="11">
        <f>SUM(H14:I14)</f>
        <v>28524288</v>
      </c>
      <c r="H14" s="11">
        <v>19711446</v>
      </c>
      <c r="I14" s="11">
        <v>8812842</v>
      </c>
      <c r="J14" s="11">
        <v>1823300</v>
      </c>
      <c r="K14" s="11">
        <v>5612782</v>
      </c>
      <c r="L14" s="11">
        <v>235926</v>
      </c>
      <c r="M14" s="11">
        <v>32400</v>
      </c>
      <c r="N14" s="11">
        <v>951200</v>
      </c>
      <c r="O14" s="13"/>
    </row>
    <row r="15" spans="1:15" s="14" customFormat="1" ht="19.5" customHeight="1">
      <c r="A15" s="126"/>
      <c r="B15" s="126"/>
      <c r="C15" s="126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3"/>
    </row>
    <row r="16" spans="4:12" ht="15.75">
      <c r="D16" s="35"/>
      <c r="E16" s="35"/>
      <c r="F16" s="35"/>
      <c r="G16" s="35"/>
      <c r="H16" s="35"/>
      <c r="L16" s="27" t="s">
        <v>0</v>
      </c>
    </row>
    <row r="17" spans="6:14" ht="15">
      <c r="F17" s="35"/>
      <c r="G17" s="35"/>
      <c r="H17" s="35"/>
      <c r="I17" s="35"/>
      <c r="J17" s="35"/>
      <c r="K17" s="35"/>
      <c r="L17" s="44"/>
      <c r="M17" s="35"/>
      <c r="N17" s="35"/>
    </row>
    <row r="18" ht="15.75">
      <c r="L18" s="27" t="s">
        <v>15</v>
      </c>
    </row>
    <row r="20" spans="7:9" ht="12.75">
      <c r="G20" s="35"/>
      <c r="I20" s="35"/>
    </row>
    <row r="21" ht="12.75">
      <c r="G21" s="35"/>
    </row>
    <row r="22" ht="12.75">
      <c r="G22" s="35"/>
    </row>
  </sheetData>
  <sheetProtection/>
  <mergeCells count="11">
    <mergeCell ref="J7:J8"/>
    <mergeCell ref="A14:C14"/>
    <mergeCell ref="K7:K8"/>
    <mergeCell ref="L7:L8"/>
    <mergeCell ref="M7:M8"/>
    <mergeCell ref="N7:N8"/>
    <mergeCell ref="A7:A8"/>
    <mergeCell ref="B7:B8"/>
    <mergeCell ref="C7:C8"/>
    <mergeCell ref="G7:G8"/>
    <mergeCell ref="H7:I7"/>
  </mergeCells>
  <printOptions/>
  <pageMargins left="0.16" right="0.1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F21" sqref="F21"/>
    </sheetView>
  </sheetViews>
  <sheetFormatPr defaultColWidth="9.140625" defaultRowHeight="12.75"/>
  <cols>
    <col min="1" max="1" width="5.140625" style="14" customWidth="1"/>
    <col min="2" max="2" width="7.28125" style="14" customWidth="1"/>
    <col min="3" max="3" width="25.00390625" style="3" customWidth="1"/>
    <col min="4" max="7" width="11.57421875" style="3" customWidth="1"/>
    <col min="8" max="8" width="13.7109375" style="3" customWidth="1"/>
    <col min="9" max="9" width="11.7109375" style="3" customWidth="1"/>
    <col min="10" max="11" width="11.7109375" style="15" customWidth="1"/>
    <col min="12" max="12" width="10.140625" style="15" bestFit="1" customWidth="1"/>
    <col min="13" max="16384" width="9.140625" style="15" customWidth="1"/>
  </cols>
  <sheetData>
    <row r="1" spans="1:11" ht="18">
      <c r="A1" s="48"/>
      <c r="B1" s="48"/>
      <c r="C1" s="48"/>
      <c r="D1" s="49"/>
      <c r="E1" s="49"/>
      <c r="F1" s="49"/>
      <c r="J1" s="50"/>
      <c r="K1" s="1" t="s">
        <v>129</v>
      </c>
    </row>
    <row r="2" spans="1:11" ht="16.5" customHeight="1">
      <c r="A2" s="48"/>
      <c r="B2" s="48"/>
      <c r="C2" s="48"/>
      <c r="D2" s="48"/>
      <c r="E2" s="48"/>
      <c r="F2" s="48"/>
      <c r="G2" s="48"/>
      <c r="J2" s="51"/>
      <c r="K2" s="1" t="s">
        <v>126</v>
      </c>
    </row>
    <row r="3" spans="1:11" ht="16.5" customHeight="1">
      <c r="A3" s="48"/>
      <c r="B3" s="48"/>
      <c r="C3" s="48"/>
      <c r="D3" s="48"/>
      <c r="E3" s="48"/>
      <c r="F3" s="48"/>
      <c r="G3" s="48"/>
      <c r="J3" s="51"/>
      <c r="K3" s="1" t="s">
        <v>14</v>
      </c>
    </row>
    <row r="4" spans="1:10" ht="16.5" customHeight="1">
      <c r="A4" s="48"/>
      <c r="B4" s="48"/>
      <c r="C4" s="48"/>
      <c r="D4" s="48"/>
      <c r="E4" s="48"/>
      <c r="F4" s="48"/>
      <c r="G4" s="48"/>
      <c r="J4" s="51"/>
    </row>
    <row r="5" spans="1:11" ht="18">
      <c r="A5" s="32" t="s">
        <v>33</v>
      </c>
      <c r="B5" s="33"/>
      <c r="C5" s="33"/>
      <c r="G5" s="31"/>
      <c r="H5" s="31"/>
      <c r="I5" s="31"/>
      <c r="J5" s="31"/>
      <c r="K5" s="31"/>
    </row>
    <row r="6" spans="1:11" ht="12" customHeight="1">
      <c r="A6" s="33"/>
      <c r="B6" s="33"/>
      <c r="C6" s="33"/>
      <c r="D6" s="7"/>
      <c r="E6" s="7"/>
      <c r="F6" s="7"/>
      <c r="G6" s="31"/>
      <c r="H6" s="31"/>
      <c r="I6" s="31"/>
      <c r="J6" s="31"/>
      <c r="K6" s="31"/>
    </row>
    <row r="7" spans="1:11" ht="20.25" customHeight="1">
      <c r="A7" s="179" t="s">
        <v>2</v>
      </c>
      <c r="B7" s="179" t="s">
        <v>8</v>
      </c>
      <c r="C7" s="179" t="s">
        <v>9</v>
      </c>
      <c r="D7" s="46"/>
      <c r="E7" s="36" t="s">
        <v>1</v>
      </c>
      <c r="F7" s="47"/>
      <c r="G7" s="179" t="s">
        <v>27</v>
      </c>
      <c r="H7" s="46" t="s">
        <v>28</v>
      </c>
      <c r="I7" s="179" t="s">
        <v>29</v>
      </c>
      <c r="J7" s="179" t="s">
        <v>30</v>
      </c>
      <c r="K7" s="179" t="s">
        <v>31</v>
      </c>
    </row>
    <row r="8" spans="1:11" ht="69" customHeight="1">
      <c r="A8" s="180"/>
      <c r="B8" s="180"/>
      <c r="C8" s="180"/>
      <c r="D8" s="45" t="s">
        <v>5</v>
      </c>
      <c r="E8" s="45" t="s">
        <v>6</v>
      </c>
      <c r="F8" s="45" t="s">
        <v>7</v>
      </c>
      <c r="G8" s="180"/>
      <c r="H8" s="52" t="s">
        <v>32</v>
      </c>
      <c r="I8" s="180"/>
      <c r="J8" s="180"/>
      <c r="K8" s="180"/>
    </row>
    <row r="9" spans="1:11" ht="10.5" customHeight="1">
      <c r="A9" s="34">
        <v>1</v>
      </c>
      <c r="B9" s="34">
        <v>2</v>
      </c>
      <c r="C9" s="34">
        <v>3</v>
      </c>
      <c r="D9" s="34">
        <v>4</v>
      </c>
      <c r="E9" s="34"/>
      <c r="F9" s="34"/>
      <c r="G9" s="34">
        <v>5</v>
      </c>
      <c r="H9" s="34">
        <v>6</v>
      </c>
      <c r="I9" s="34">
        <v>7</v>
      </c>
      <c r="J9" s="34">
        <v>8</v>
      </c>
      <c r="K9" s="34">
        <v>8</v>
      </c>
    </row>
    <row r="10" spans="1:11" s="5" customFormat="1" ht="25.5" customHeight="1">
      <c r="A10" s="6" t="s">
        <v>34</v>
      </c>
      <c r="B10" s="8"/>
      <c r="C10" s="128" t="s">
        <v>35</v>
      </c>
      <c r="D10" s="11">
        <v>1795000</v>
      </c>
      <c r="E10" s="11">
        <f>SUM(E11)</f>
        <v>930000</v>
      </c>
      <c r="F10" s="11">
        <f>SUM(D10:E10)</f>
        <v>2725000</v>
      </c>
      <c r="G10" s="11">
        <v>2725000</v>
      </c>
      <c r="H10" s="11">
        <v>0</v>
      </c>
      <c r="I10" s="11">
        <v>0</v>
      </c>
      <c r="J10" s="11">
        <v>0</v>
      </c>
      <c r="K10" s="11">
        <v>0</v>
      </c>
    </row>
    <row r="11" spans="1:11" s="3" customFormat="1" ht="25.5" customHeight="1">
      <c r="A11" s="30"/>
      <c r="B11" s="139">
        <v>70095</v>
      </c>
      <c r="C11" s="138" t="s">
        <v>13</v>
      </c>
      <c r="D11" s="12">
        <v>1795000</v>
      </c>
      <c r="E11" s="12">
        <f>SUM(G11,I11,J11,K11)</f>
        <v>930000</v>
      </c>
      <c r="F11" s="12">
        <f>SUM(D11:E11)</f>
        <v>2725000</v>
      </c>
      <c r="G11" s="12">
        <v>930000</v>
      </c>
      <c r="H11" s="12">
        <v>0</v>
      </c>
      <c r="I11" s="12">
        <v>0</v>
      </c>
      <c r="J11" s="12">
        <v>0</v>
      </c>
      <c r="K11" s="12">
        <v>0</v>
      </c>
    </row>
    <row r="12" spans="1:12" s="14" customFormat="1" ht="18" customHeight="1">
      <c r="A12" s="174" t="s">
        <v>12</v>
      </c>
      <c r="B12" s="175"/>
      <c r="C12" s="176"/>
      <c r="D12" s="11">
        <v>75726672</v>
      </c>
      <c r="E12" s="11">
        <f>SUM(E10)</f>
        <v>930000</v>
      </c>
      <c r="F12" s="11">
        <f>SUM(D12:E12)</f>
        <v>76656672</v>
      </c>
      <c r="G12" s="11">
        <v>76527904</v>
      </c>
      <c r="H12" s="11">
        <v>68400000</v>
      </c>
      <c r="I12" s="11">
        <v>0</v>
      </c>
      <c r="J12" s="11">
        <v>0</v>
      </c>
      <c r="K12" s="11">
        <v>128768</v>
      </c>
      <c r="L12" s="13"/>
    </row>
    <row r="13" spans="1:7" ht="12.75">
      <c r="A13" s="15"/>
      <c r="B13" s="15"/>
      <c r="C13" s="15"/>
      <c r="D13" s="15"/>
      <c r="G13" s="35"/>
    </row>
    <row r="14" spans="1:10" ht="15.75">
      <c r="A14" s="15"/>
      <c r="B14" s="15"/>
      <c r="C14" s="15"/>
      <c r="D14" s="15"/>
      <c r="E14" s="54"/>
      <c r="F14" s="35"/>
      <c r="G14" s="35"/>
      <c r="H14" s="35"/>
      <c r="J14" s="27" t="s">
        <v>0</v>
      </c>
    </row>
    <row r="15" spans="1:10" ht="15">
      <c r="A15" s="15"/>
      <c r="B15" s="15"/>
      <c r="C15" s="15"/>
      <c r="D15" s="15"/>
      <c r="F15" s="35"/>
      <c r="J15" s="44"/>
    </row>
    <row r="16" spans="1:10" ht="15.75">
      <c r="A16" s="15"/>
      <c r="B16" s="15"/>
      <c r="C16" s="15"/>
      <c r="D16" s="15"/>
      <c r="J16" s="27" t="s">
        <v>15</v>
      </c>
    </row>
  </sheetData>
  <sheetProtection/>
  <mergeCells count="8">
    <mergeCell ref="K7:K8"/>
    <mergeCell ref="A12:C12"/>
    <mergeCell ref="A7:A8"/>
    <mergeCell ref="B7:B8"/>
    <mergeCell ref="C7:C8"/>
    <mergeCell ref="G7:G8"/>
    <mergeCell ref="I7:I8"/>
    <mergeCell ref="J7:J8"/>
  </mergeCells>
  <printOptions/>
  <pageMargins left="0.79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">
      <selection activeCell="F1" sqref="F1:F3"/>
    </sheetView>
  </sheetViews>
  <sheetFormatPr defaultColWidth="9.140625" defaultRowHeight="12.75"/>
  <cols>
    <col min="1" max="1" width="4.7109375" style="43" bestFit="1" customWidth="1"/>
    <col min="2" max="2" width="31.57421875" style="43" customWidth="1"/>
    <col min="3" max="3" width="12.28125" style="43" customWidth="1"/>
    <col min="4" max="6" width="13.57421875" style="43" customWidth="1"/>
    <col min="7" max="16384" width="9.140625" style="43" customWidth="1"/>
  </cols>
  <sheetData>
    <row r="1" spans="4:6" ht="16.5" customHeight="1">
      <c r="D1" s="58"/>
      <c r="E1" s="58"/>
      <c r="F1" s="1" t="s">
        <v>130</v>
      </c>
    </row>
    <row r="2" spans="4:6" ht="16.5" customHeight="1">
      <c r="D2" s="58"/>
      <c r="E2" s="58"/>
      <c r="F2" s="1" t="s">
        <v>126</v>
      </c>
    </row>
    <row r="3" spans="4:6" ht="16.5" customHeight="1">
      <c r="D3" s="58"/>
      <c r="E3" s="58"/>
      <c r="F3" s="1" t="s">
        <v>14</v>
      </c>
    </row>
    <row r="4" spans="4:6" ht="16.5" customHeight="1">
      <c r="D4" s="58"/>
      <c r="E4" s="58"/>
      <c r="F4" s="1"/>
    </row>
    <row r="5" spans="1:6" ht="27" customHeight="1">
      <c r="A5" s="185" t="s">
        <v>36</v>
      </c>
      <c r="B5" s="185"/>
      <c r="C5" s="185"/>
      <c r="D5" s="185"/>
      <c r="E5" s="164"/>
      <c r="F5" s="164"/>
    </row>
    <row r="6" spans="1:6" ht="15" customHeight="1">
      <c r="A6" s="186" t="s">
        <v>18</v>
      </c>
      <c r="B6" s="186" t="s">
        <v>37</v>
      </c>
      <c r="C6" s="187" t="s">
        <v>38</v>
      </c>
      <c r="D6" s="187" t="s">
        <v>5</v>
      </c>
      <c r="E6" s="187" t="s">
        <v>6</v>
      </c>
      <c r="F6" s="187" t="s">
        <v>7</v>
      </c>
    </row>
    <row r="7" spans="1:6" ht="15" customHeight="1">
      <c r="A7" s="186"/>
      <c r="B7" s="186"/>
      <c r="C7" s="186"/>
      <c r="D7" s="187"/>
      <c r="E7" s="187"/>
      <c r="F7" s="187"/>
    </row>
    <row r="8" spans="1:6" ht="15.75" customHeight="1">
      <c r="A8" s="186"/>
      <c r="B8" s="186"/>
      <c r="C8" s="186"/>
      <c r="D8" s="187"/>
      <c r="E8" s="187"/>
      <c r="F8" s="187"/>
    </row>
    <row r="9" spans="1:6" s="61" customFormat="1" ht="9.75" customHeight="1">
      <c r="A9" s="59">
        <v>1</v>
      </c>
      <c r="B9" s="59">
        <v>2</v>
      </c>
      <c r="C9" s="59">
        <v>3</v>
      </c>
      <c r="D9" s="60">
        <v>4</v>
      </c>
      <c r="E9" s="60">
        <v>4</v>
      </c>
      <c r="F9" s="60">
        <v>4</v>
      </c>
    </row>
    <row r="10" spans="1:6" s="65" customFormat="1" ht="19.5" customHeight="1">
      <c r="A10" s="62" t="s">
        <v>19</v>
      </c>
      <c r="B10" s="63" t="s">
        <v>39</v>
      </c>
      <c r="C10" s="62"/>
      <c r="D10" s="64">
        <f>SUM('Zał.1doch'!C15)</f>
        <v>114080627</v>
      </c>
      <c r="E10" s="64">
        <f>SUM('Zał.1doch'!D15)</f>
        <v>21536</v>
      </c>
      <c r="F10" s="64">
        <f>SUM(D10:E10)</f>
        <v>114102163</v>
      </c>
    </row>
    <row r="11" spans="1:6" s="57" customFormat="1" ht="19.5" customHeight="1">
      <c r="A11" s="62" t="s">
        <v>20</v>
      </c>
      <c r="B11" s="63" t="s">
        <v>40</v>
      </c>
      <c r="C11" s="62"/>
      <c r="D11" s="64">
        <f>SUM('Zał.2wyd'!D15)</f>
        <v>112885032</v>
      </c>
      <c r="E11" s="64">
        <f>SUM('Zał.2wyd'!E15)</f>
        <v>951536</v>
      </c>
      <c r="F11" s="64">
        <f aca="true" t="shared" si="0" ref="F11:F29">SUM(D11:E11)</f>
        <v>113836568</v>
      </c>
    </row>
    <row r="12" spans="1:6" s="57" customFormat="1" ht="19.5" customHeight="1">
      <c r="A12" s="62" t="s">
        <v>21</v>
      </c>
      <c r="B12" s="63" t="s">
        <v>41</v>
      </c>
      <c r="C12" s="66"/>
      <c r="D12" s="64">
        <f>SUM(D10-D11)</f>
        <v>1195595</v>
      </c>
      <c r="E12" s="64">
        <f>SUM(E10-E11)</f>
        <v>-930000</v>
      </c>
      <c r="F12" s="64">
        <f>SUM(F10-F11)</f>
        <v>265595</v>
      </c>
    </row>
    <row r="13" spans="1:6" s="57" customFormat="1" ht="25.5" customHeight="1">
      <c r="A13" s="183" t="s">
        <v>42</v>
      </c>
      <c r="B13" s="184"/>
      <c r="C13" s="66"/>
      <c r="D13" s="64">
        <f>SUM(D14:D21)</f>
        <v>3672285</v>
      </c>
      <c r="E13" s="64">
        <f>SUM(E14:E21)</f>
        <v>930000</v>
      </c>
      <c r="F13" s="64">
        <f t="shared" si="0"/>
        <v>4602285</v>
      </c>
    </row>
    <row r="14" spans="1:6" s="57" customFormat="1" ht="19.5" customHeight="1">
      <c r="A14" s="62" t="s">
        <v>19</v>
      </c>
      <c r="B14" s="67" t="s">
        <v>43</v>
      </c>
      <c r="C14" s="62" t="s">
        <v>44</v>
      </c>
      <c r="D14" s="68">
        <v>900000</v>
      </c>
      <c r="E14" s="68">
        <v>0</v>
      </c>
      <c r="F14" s="68">
        <f t="shared" si="0"/>
        <v>900000</v>
      </c>
    </row>
    <row r="15" spans="1:6" s="57" customFormat="1" ht="19.5" customHeight="1">
      <c r="A15" s="69" t="s">
        <v>20</v>
      </c>
      <c r="B15" s="66" t="s">
        <v>45</v>
      </c>
      <c r="C15" s="62" t="s">
        <v>44</v>
      </c>
      <c r="D15" s="70">
        <v>0</v>
      </c>
      <c r="E15" s="70">
        <v>930000</v>
      </c>
      <c r="F15" s="68">
        <f t="shared" si="0"/>
        <v>930000</v>
      </c>
    </row>
    <row r="16" spans="1:6" s="57" customFormat="1" ht="51">
      <c r="A16" s="62" t="s">
        <v>21</v>
      </c>
      <c r="B16" s="71" t="s">
        <v>46</v>
      </c>
      <c r="C16" s="62" t="s">
        <v>47</v>
      </c>
      <c r="D16" s="68">
        <v>0</v>
      </c>
      <c r="E16" s="68">
        <v>0</v>
      </c>
      <c r="F16" s="68">
        <f t="shared" si="0"/>
        <v>0</v>
      </c>
    </row>
    <row r="17" spans="1:6" s="57" customFormat="1" ht="19.5" customHeight="1">
      <c r="A17" s="69" t="s">
        <v>22</v>
      </c>
      <c r="B17" s="66" t="s">
        <v>48</v>
      </c>
      <c r="C17" s="62" t="s">
        <v>49</v>
      </c>
      <c r="D17" s="68">
        <v>0</v>
      </c>
      <c r="E17" s="68">
        <v>0</v>
      </c>
      <c r="F17" s="68">
        <f t="shared" si="0"/>
        <v>0</v>
      </c>
    </row>
    <row r="18" spans="1:6" s="57" customFormat="1" ht="19.5" customHeight="1">
      <c r="A18" s="62" t="s">
        <v>23</v>
      </c>
      <c r="B18" s="66" t="s">
        <v>50</v>
      </c>
      <c r="C18" s="62" t="s">
        <v>51</v>
      </c>
      <c r="D18" s="68">
        <v>0</v>
      </c>
      <c r="E18" s="68">
        <v>0</v>
      </c>
      <c r="F18" s="68">
        <f t="shared" si="0"/>
        <v>0</v>
      </c>
    </row>
    <row r="19" spans="1:6" s="57" customFormat="1" ht="19.5" customHeight="1">
      <c r="A19" s="69" t="s">
        <v>24</v>
      </c>
      <c r="B19" s="66" t="s">
        <v>52</v>
      </c>
      <c r="C19" s="62" t="s">
        <v>53</v>
      </c>
      <c r="D19" s="72">
        <v>0</v>
      </c>
      <c r="E19" s="72">
        <v>0</v>
      </c>
      <c r="F19" s="68">
        <f t="shared" si="0"/>
        <v>0</v>
      </c>
    </row>
    <row r="20" spans="1:6" s="57" customFormat="1" ht="19.5" customHeight="1">
      <c r="A20" s="62" t="s">
        <v>25</v>
      </c>
      <c r="B20" s="66" t="s">
        <v>54</v>
      </c>
      <c r="C20" s="62" t="s">
        <v>55</v>
      </c>
      <c r="D20" s="73">
        <v>0</v>
      </c>
      <c r="E20" s="73">
        <v>0</v>
      </c>
      <c r="F20" s="68">
        <f t="shared" si="0"/>
        <v>0</v>
      </c>
    </row>
    <row r="21" spans="1:6" s="57" customFormat="1" ht="19.5" customHeight="1">
      <c r="A21" s="62" t="s">
        <v>26</v>
      </c>
      <c r="B21" s="74" t="s">
        <v>56</v>
      </c>
      <c r="C21" s="62" t="s">
        <v>57</v>
      </c>
      <c r="D21" s="73">
        <v>2772285</v>
      </c>
      <c r="E21" s="73">
        <v>0</v>
      </c>
      <c r="F21" s="68">
        <f t="shared" si="0"/>
        <v>2772285</v>
      </c>
    </row>
    <row r="22" spans="1:6" s="57" customFormat="1" ht="25.5" customHeight="1">
      <c r="A22" s="183" t="s">
        <v>58</v>
      </c>
      <c r="B22" s="184"/>
      <c r="C22" s="62"/>
      <c r="D22" s="64">
        <f>SUM(D23:D29)</f>
        <v>4867880</v>
      </c>
      <c r="E22" s="64">
        <f>SUM(E23:E29)</f>
        <v>0</v>
      </c>
      <c r="F22" s="64">
        <f t="shared" si="0"/>
        <v>4867880</v>
      </c>
    </row>
    <row r="23" spans="1:6" s="57" customFormat="1" ht="19.5" customHeight="1">
      <c r="A23" s="62" t="s">
        <v>19</v>
      </c>
      <c r="B23" s="66" t="s">
        <v>59</v>
      </c>
      <c r="C23" s="62" t="s">
        <v>60</v>
      </c>
      <c r="D23" s="68">
        <v>3711619</v>
      </c>
      <c r="E23" s="68">
        <v>0</v>
      </c>
      <c r="F23" s="68">
        <f t="shared" si="0"/>
        <v>3711619</v>
      </c>
    </row>
    <row r="24" spans="1:6" s="57" customFormat="1" ht="19.5" customHeight="1">
      <c r="A24" s="69" t="s">
        <v>20</v>
      </c>
      <c r="B24" s="142" t="s">
        <v>61</v>
      </c>
      <c r="C24" s="69" t="s">
        <v>60</v>
      </c>
      <c r="D24" s="70">
        <v>1156261</v>
      </c>
      <c r="E24" s="70">
        <v>0</v>
      </c>
      <c r="F24" s="68">
        <f t="shared" si="0"/>
        <v>1156261</v>
      </c>
    </row>
    <row r="25" spans="1:6" s="57" customFormat="1" ht="51">
      <c r="A25" s="62" t="s">
        <v>21</v>
      </c>
      <c r="B25" s="143" t="s">
        <v>62</v>
      </c>
      <c r="C25" s="62" t="s">
        <v>63</v>
      </c>
      <c r="D25" s="73">
        <v>0</v>
      </c>
      <c r="E25" s="73">
        <v>0</v>
      </c>
      <c r="F25" s="68">
        <f t="shared" si="0"/>
        <v>0</v>
      </c>
    </row>
    <row r="26" spans="1:6" s="57" customFormat="1" ht="19.5" customHeight="1">
      <c r="A26" s="69" t="s">
        <v>22</v>
      </c>
      <c r="B26" s="142" t="s">
        <v>64</v>
      </c>
      <c r="C26" s="69" t="s">
        <v>65</v>
      </c>
      <c r="D26" s="144">
        <v>0</v>
      </c>
      <c r="E26" s="144">
        <v>0</v>
      </c>
      <c r="F26" s="68">
        <f t="shared" si="0"/>
        <v>0</v>
      </c>
    </row>
    <row r="27" spans="1:6" s="57" customFormat="1" ht="19.5" customHeight="1">
      <c r="A27" s="62" t="s">
        <v>23</v>
      </c>
      <c r="B27" s="66" t="s">
        <v>66</v>
      </c>
      <c r="C27" s="62" t="s">
        <v>67</v>
      </c>
      <c r="D27" s="73">
        <v>0</v>
      </c>
      <c r="E27" s="73">
        <v>0</v>
      </c>
      <c r="F27" s="68">
        <f t="shared" si="0"/>
        <v>0</v>
      </c>
    </row>
    <row r="28" spans="1:6" s="57" customFormat="1" ht="25.5">
      <c r="A28" s="145" t="s">
        <v>24</v>
      </c>
      <c r="B28" s="146" t="s">
        <v>68</v>
      </c>
      <c r="C28" s="145" t="s">
        <v>69</v>
      </c>
      <c r="D28" s="72">
        <v>0</v>
      </c>
      <c r="E28" s="72">
        <v>0</v>
      </c>
      <c r="F28" s="68">
        <f t="shared" si="0"/>
        <v>0</v>
      </c>
    </row>
    <row r="29" spans="1:6" s="57" customFormat="1" ht="19.5" customHeight="1">
      <c r="A29" s="145" t="s">
        <v>25</v>
      </c>
      <c r="B29" s="74" t="s">
        <v>70</v>
      </c>
      <c r="C29" s="147" t="s">
        <v>71</v>
      </c>
      <c r="D29" s="148">
        <v>0</v>
      </c>
      <c r="E29" s="148">
        <v>0</v>
      </c>
      <c r="F29" s="68">
        <f t="shared" si="0"/>
        <v>0</v>
      </c>
    </row>
    <row r="30" spans="1:3" s="57" customFormat="1" ht="12.75">
      <c r="A30" s="149"/>
      <c r="B30" s="150"/>
      <c r="C30" s="151"/>
    </row>
    <row r="31" s="57" customFormat="1" ht="15.75">
      <c r="E31" s="27" t="s">
        <v>0</v>
      </c>
    </row>
    <row r="32" ht="15">
      <c r="E32" s="44"/>
    </row>
    <row r="33" ht="15.75">
      <c r="E33" s="27" t="s">
        <v>15</v>
      </c>
    </row>
  </sheetData>
  <sheetProtection/>
  <mergeCells count="9">
    <mergeCell ref="A13:B13"/>
    <mergeCell ref="A22:B22"/>
    <mergeCell ref="A5:F5"/>
    <mergeCell ref="A6:A8"/>
    <mergeCell ref="B6:B8"/>
    <mergeCell ref="C6:C8"/>
    <mergeCell ref="D6:D8"/>
    <mergeCell ref="E6:E8"/>
    <mergeCell ref="F6:F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9"/>
  <sheetViews>
    <sheetView tabSelected="1" zoomScalePageLayoutView="0" workbookViewId="0" topLeftCell="B1">
      <selection activeCell="K2" sqref="K2"/>
    </sheetView>
  </sheetViews>
  <sheetFormatPr defaultColWidth="9.140625" defaultRowHeight="12.75"/>
  <cols>
    <col min="1" max="1" width="5.57421875" style="43" customWidth="1"/>
    <col min="2" max="2" width="6.7109375" style="43" customWidth="1"/>
    <col min="3" max="3" width="52.00390625" style="43" customWidth="1"/>
    <col min="4" max="10" width="9.7109375" style="43" customWidth="1"/>
    <col min="11" max="11" width="9.7109375" style="0" customWidth="1"/>
  </cols>
  <sheetData>
    <row r="1" spans="1:11" ht="15" customHeight="1">
      <c r="A1" s="99"/>
      <c r="B1" s="99"/>
      <c r="C1" s="99"/>
      <c r="D1" s="99"/>
      <c r="E1" s="99"/>
      <c r="F1" s="99"/>
      <c r="G1" s="99"/>
      <c r="H1" s="99"/>
      <c r="I1" s="99"/>
      <c r="J1" s="99"/>
      <c r="K1" s="1" t="s">
        <v>131</v>
      </c>
    </row>
    <row r="2" ht="15" customHeight="1">
      <c r="K2" s="1" t="s">
        <v>126</v>
      </c>
    </row>
    <row r="3" ht="15" customHeight="1">
      <c r="K3" s="1" t="s">
        <v>14</v>
      </c>
    </row>
    <row r="4" spans="1:11" ht="42.75" customHeight="1">
      <c r="A4" s="191" t="s">
        <v>87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</row>
    <row r="5" spans="1:11" s="100" customFormat="1" ht="27" customHeight="1">
      <c r="A5" s="192" t="s">
        <v>2</v>
      </c>
      <c r="B5" s="192" t="s">
        <v>72</v>
      </c>
      <c r="C5" s="192" t="s">
        <v>88</v>
      </c>
      <c r="D5" s="195" t="s">
        <v>89</v>
      </c>
      <c r="E5" s="196"/>
      <c r="F5" s="197"/>
      <c r="G5" s="195" t="s">
        <v>11</v>
      </c>
      <c r="H5" s="196"/>
      <c r="I5" s="197"/>
      <c r="J5" s="187" t="s">
        <v>90</v>
      </c>
      <c r="K5" s="187"/>
    </row>
    <row r="6" spans="1:11" s="100" customFormat="1" ht="30.75" customHeight="1">
      <c r="A6" s="193"/>
      <c r="B6" s="194"/>
      <c r="C6" s="194"/>
      <c r="D6" s="37" t="s">
        <v>5</v>
      </c>
      <c r="E6" s="40" t="s">
        <v>6</v>
      </c>
      <c r="F6" s="39" t="s">
        <v>7</v>
      </c>
      <c r="G6" s="37" t="s">
        <v>5</v>
      </c>
      <c r="H6" s="40" t="s">
        <v>6</v>
      </c>
      <c r="I6" s="39" t="s">
        <v>7</v>
      </c>
      <c r="J6" s="82" t="s">
        <v>91</v>
      </c>
      <c r="K6" s="82" t="s">
        <v>92</v>
      </c>
    </row>
    <row r="7" spans="1:11" ht="9" customHeight="1">
      <c r="A7" s="75">
        <v>1</v>
      </c>
      <c r="B7" s="75">
        <v>2</v>
      </c>
      <c r="C7" s="75">
        <v>3</v>
      </c>
      <c r="D7" s="188">
        <v>4</v>
      </c>
      <c r="E7" s="189"/>
      <c r="F7" s="190"/>
      <c r="G7" s="188">
        <v>5</v>
      </c>
      <c r="H7" s="189"/>
      <c r="I7" s="190"/>
      <c r="J7" s="75">
        <v>6</v>
      </c>
      <c r="K7" s="75">
        <v>7</v>
      </c>
    </row>
    <row r="8" spans="1:11" ht="51">
      <c r="A8" s="93" t="s">
        <v>85</v>
      </c>
      <c r="B8" s="101" t="s">
        <v>111</v>
      </c>
      <c r="C8" s="102" t="s">
        <v>112</v>
      </c>
      <c r="D8" s="103">
        <v>0</v>
      </c>
      <c r="E8" s="103">
        <v>4036</v>
      </c>
      <c r="F8" s="104">
        <f>SUM(D8:E8)</f>
        <v>4036</v>
      </c>
      <c r="G8" s="103">
        <v>0</v>
      </c>
      <c r="H8" s="103">
        <v>4036</v>
      </c>
      <c r="I8" s="104">
        <f>SUM(G8:H8)</f>
        <v>4036</v>
      </c>
      <c r="J8" s="103">
        <v>4036</v>
      </c>
      <c r="K8" s="103">
        <v>0</v>
      </c>
    </row>
    <row r="9" spans="1:11" ht="40.5" customHeight="1">
      <c r="A9" s="93" t="s">
        <v>83</v>
      </c>
      <c r="B9" s="101" t="s">
        <v>93</v>
      </c>
      <c r="C9" s="102" t="s">
        <v>94</v>
      </c>
      <c r="D9" s="103">
        <v>121409</v>
      </c>
      <c r="E9" s="103">
        <v>0</v>
      </c>
      <c r="F9" s="104">
        <f aca="true" t="shared" si="0" ref="F9:F15">SUM(D9:E9)</f>
        <v>121409</v>
      </c>
      <c r="G9" s="103">
        <v>121409</v>
      </c>
      <c r="H9" s="103">
        <v>0</v>
      </c>
      <c r="I9" s="104">
        <f aca="true" t="shared" si="1" ref="I9:I15">SUM(G9:H9)</f>
        <v>121409</v>
      </c>
      <c r="J9" s="103">
        <v>121409</v>
      </c>
      <c r="K9" s="103">
        <v>0</v>
      </c>
    </row>
    <row r="10" spans="1:11" ht="40.5" customHeight="1">
      <c r="A10" s="93" t="s">
        <v>83</v>
      </c>
      <c r="B10" s="101" t="s">
        <v>95</v>
      </c>
      <c r="C10" s="102" t="s">
        <v>96</v>
      </c>
      <c r="D10" s="103">
        <v>17095</v>
      </c>
      <c r="E10" s="103">
        <v>0</v>
      </c>
      <c r="F10" s="104">
        <f t="shared" si="0"/>
        <v>17095</v>
      </c>
      <c r="G10" s="103">
        <v>17095</v>
      </c>
      <c r="H10" s="103">
        <v>0</v>
      </c>
      <c r="I10" s="104">
        <f t="shared" si="1"/>
        <v>17095</v>
      </c>
      <c r="J10" s="103">
        <v>17095</v>
      </c>
      <c r="K10" s="103">
        <v>0</v>
      </c>
    </row>
    <row r="11" spans="1:11" s="107" customFormat="1" ht="28.5" customHeight="1">
      <c r="A11" s="93" t="s">
        <v>97</v>
      </c>
      <c r="B11" s="101" t="s">
        <v>98</v>
      </c>
      <c r="C11" s="105" t="s">
        <v>99</v>
      </c>
      <c r="D11" s="106">
        <v>3233</v>
      </c>
      <c r="E11" s="106">
        <v>0</v>
      </c>
      <c r="F11" s="104">
        <f t="shared" si="0"/>
        <v>3233</v>
      </c>
      <c r="G11" s="106">
        <v>3233</v>
      </c>
      <c r="H11" s="106">
        <v>0</v>
      </c>
      <c r="I11" s="104">
        <f t="shared" si="1"/>
        <v>3233</v>
      </c>
      <c r="J11" s="106">
        <v>3233</v>
      </c>
      <c r="K11" s="106">
        <v>0</v>
      </c>
    </row>
    <row r="12" spans="1:11" ht="18" customHeight="1">
      <c r="A12" s="93" t="s">
        <v>100</v>
      </c>
      <c r="B12" s="101" t="s">
        <v>101</v>
      </c>
      <c r="C12" s="108" t="s">
        <v>102</v>
      </c>
      <c r="D12" s="103">
        <v>1200</v>
      </c>
      <c r="E12" s="103">
        <v>0</v>
      </c>
      <c r="F12" s="104">
        <f t="shared" si="0"/>
        <v>1200</v>
      </c>
      <c r="G12" s="103">
        <v>1200</v>
      </c>
      <c r="H12" s="103">
        <v>0</v>
      </c>
      <c r="I12" s="104">
        <f t="shared" si="1"/>
        <v>1200</v>
      </c>
      <c r="J12" s="103">
        <v>1200</v>
      </c>
      <c r="K12" s="103">
        <v>0</v>
      </c>
    </row>
    <row r="13" spans="1:11" ht="65.25" customHeight="1">
      <c r="A13" s="93" t="s">
        <v>103</v>
      </c>
      <c r="B13" s="101" t="s">
        <v>104</v>
      </c>
      <c r="C13" s="108" t="s">
        <v>105</v>
      </c>
      <c r="D13" s="103">
        <v>3257000</v>
      </c>
      <c r="E13" s="103">
        <v>0</v>
      </c>
      <c r="F13" s="104">
        <f t="shared" si="0"/>
        <v>3257000</v>
      </c>
      <c r="G13" s="103">
        <v>3257000</v>
      </c>
      <c r="H13" s="103">
        <v>0</v>
      </c>
      <c r="I13" s="104">
        <f t="shared" si="1"/>
        <v>3257000</v>
      </c>
      <c r="J13" s="103">
        <v>3257000</v>
      </c>
      <c r="K13" s="103">
        <v>0</v>
      </c>
    </row>
    <row r="14" spans="1:11" ht="28.5" customHeight="1">
      <c r="A14" s="93" t="s">
        <v>103</v>
      </c>
      <c r="B14" s="101" t="s">
        <v>106</v>
      </c>
      <c r="C14" s="108" t="s">
        <v>107</v>
      </c>
      <c r="D14" s="103">
        <v>4900</v>
      </c>
      <c r="E14" s="103">
        <v>0</v>
      </c>
      <c r="F14" s="104">
        <f t="shared" si="0"/>
        <v>4900</v>
      </c>
      <c r="G14" s="103">
        <v>4900</v>
      </c>
      <c r="H14" s="103">
        <v>0</v>
      </c>
      <c r="I14" s="104">
        <f t="shared" si="1"/>
        <v>4900</v>
      </c>
      <c r="J14" s="103">
        <v>4900</v>
      </c>
      <c r="K14" s="103">
        <v>0</v>
      </c>
    </row>
    <row r="15" spans="1:11" ht="18" customHeight="1">
      <c r="A15" s="109" t="s">
        <v>103</v>
      </c>
      <c r="B15" s="110" t="s">
        <v>108</v>
      </c>
      <c r="C15" s="111" t="s">
        <v>109</v>
      </c>
      <c r="D15" s="81">
        <v>120000</v>
      </c>
      <c r="E15" s="81">
        <v>0</v>
      </c>
      <c r="F15" s="104">
        <f t="shared" si="0"/>
        <v>120000</v>
      </c>
      <c r="G15" s="81">
        <v>120000</v>
      </c>
      <c r="H15" s="81">
        <v>0</v>
      </c>
      <c r="I15" s="104">
        <f t="shared" si="1"/>
        <v>120000</v>
      </c>
      <c r="J15" s="81">
        <v>120000</v>
      </c>
      <c r="K15" s="81">
        <v>0</v>
      </c>
    </row>
    <row r="16" spans="1:11" ht="24" customHeight="1">
      <c r="A16" s="112"/>
      <c r="B16" s="113"/>
      <c r="C16" s="114" t="s">
        <v>73</v>
      </c>
      <c r="D16" s="104">
        <f>SUM(D9,D10,D11,D12,D13,D14,D15,D8)</f>
        <v>3524837</v>
      </c>
      <c r="E16" s="104">
        <f aca="true" t="shared" si="2" ref="E16:K16">SUM(E9,E10,E11,E12,E13,E14,E15,E8)</f>
        <v>4036</v>
      </c>
      <c r="F16" s="104">
        <f t="shared" si="2"/>
        <v>3528873</v>
      </c>
      <c r="G16" s="104">
        <f t="shared" si="2"/>
        <v>3524837</v>
      </c>
      <c r="H16" s="104">
        <f t="shared" si="2"/>
        <v>4036</v>
      </c>
      <c r="I16" s="104">
        <f t="shared" si="2"/>
        <v>3528873</v>
      </c>
      <c r="J16" s="104">
        <f t="shared" si="2"/>
        <v>3528873</v>
      </c>
      <c r="K16" s="104">
        <f t="shared" si="2"/>
        <v>0</v>
      </c>
    </row>
    <row r="17" ht="15.75">
      <c r="I17" s="27" t="s">
        <v>0</v>
      </c>
    </row>
    <row r="18" ht="15">
      <c r="I18" s="44"/>
    </row>
    <row r="19" ht="15.75">
      <c r="I19" s="27" t="s">
        <v>15</v>
      </c>
    </row>
  </sheetData>
  <sheetProtection/>
  <mergeCells count="9">
    <mergeCell ref="D7:F7"/>
    <mergeCell ref="G7:I7"/>
    <mergeCell ref="A4:K4"/>
    <mergeCell ref="A5:A6"/>
    <mergeCell ref="B5:B6"/>
    <mergeCell ref="C5:C6"/>
    <mergeCell ref="D5:F5"/>
    <mergeCell ref="G5:I5"/>
    <mergeCell ref="J5:K5"/>
  </mergeCells>
  <printOptions/>
  <pageMargins left="0.35" right="0.39" top="0.66" bottom="0.64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Wioletta</cp:lastModifiedBy>
  <cp:lastPrinted>2011-07-06T11:53:23Z</cp:lastPrinted>
  <dcterms:created xsi:type="dcterms:W3CDTF">2007-01-12T09:44:44Z</dcterms:created>
  <dcterms:modified xsi:type="dcterms:W3CDTF">2011-07-06T11:53:51Z</dcterms:modified>
  <cp:category/>
  <cp:version/>
  <cp:contentType/>
  <cp:contentStatus/>
</cp:coreProperties>
</file>